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U\Desktop\"/>
    </mc:Choice>
  </mc:AlternateContent>
  <bookViews>
    <workbookView xWindow="0" yWindow="0" windowWidth="28800" windowHeight="11730" firstSheet="2" activeTab="3"/>
  </bookViews>
  <sheets>
    <sheet name="검색 및 출력용" sheetId="1" r:id="rId1"/>
    <sheet name="접수대장" sheetId="2" r:id="rId2"/>
    <sheet name="입력자료용" sheetId="3" r:id="rId3"/>
    <sheet name="인재추천의뢰서" sheetId="4" r:id="rId4"/>
    <sheet name="홈페이지용" sheetId="5" r:id="rId5"/>
  </sheets>
  <definedNames>
    <definedName name="_4대보험">입력자료용!$AK$4:$AK$24</definedName>
    <definedName name="E_mail">입력자료용!$AX$4:$AX$24</definedName>
    <definedName name="FAX_NO">입력자료용!$K$4:$K$24</definedName>
    <definedName name="_xlnm.Print_Area" localSheetId="0">'검색 및 출력용'!$B$3:$N$57</definedName>
    <definedName name="_xlnm.Print_Area" localSheetId="3">인재추천의뢰서!$A$1:$N$1134</definedName>
    <definedName name="_xlnm.Print_Area" localSheetId="4">홈페이지용!$A$4:$J$52</definedName>
    <definedName name="고용형태">입력자료용!$AB$4:$AB$24</definedName>
    <definedName name="교대근무">입력자료용!$AJ$4:$AJ$24</definedName>
    <definedName name="교통편">입력자료용!$AM$4:$AM$24</definedName>
    <definedName name="구인요건1">입력자료용!$U$4:$U$24</definedName>
    <definedName name="구인요건2">입력자료용!$V$4:$V$24</definedName>
    <definedName name="근로자수">입력자료용!$L$4:$L$24</definedName>
    <definedName name="기업종류">입력자료용!$D$4:$D$24</definedName>
    <definedName name="기타">입력자료용!$AI$4:$AI$24</definedName>
    <definedName name="대표자명">입력자료용!$E$4:$E$24</definedName>
    <definedName name="대표전화">입력자료용!$J$4:$J$24</definedName>
    <definedName name="면접일자">입력자료용!$AQ$4:$AQ$24</definedName>
    <definedName name="모집인원남">입력자료용!$X$4:$X$24</definedName>
    <definedName name="모집인원여">입력자료용!$Y$4:$Y$24</definedName>
    <definedName name="모집직종">입력자료용!$R$4:$R$24</definedName>
    <definedName name="복리후생">입력자료용!$AL$4:$AL$24</definedName>
    <definedName name="부서">입력자료용!$AU$4:$AU$24</definedName>
    <definedName name="사업내용">입력자료용!$I$4:$I$24</definedName>
    <definedName name="사업자등록번호">입력자료용!$H$4:$H$24</definedName>
    <definedName name="사업장주소">입력자료용!$O$4:$O$24</definedName>
    <definedName name="상여금">입력자료용!$AF$4:$AF$24</definedName>
    <definedName name="설립년도">입력자료용!$F$4:$F$24</definedName>
    <definedName name="성명">입력자료용!$AS$4:$AS$24</definedName>
    <definedName name="업무내용1">입력자료용!$S$4:$S$24</definedName>
    <definedName name="업무내용2">입력자료용!$T$4:$T$24</definedName>
    <definedName name="업종">입력자료용!$G$4:$G$24</definedName>
    <definedName name="연락처">입력자료용!$AV$4:$AV$24</definedName>
    <definedName name="연령">입력자료용!$Z$4:$Z$24</definedName>
    <definedName name="연매출액">입력자료용!$N$4:$N$24</definedName>
    <definedName name="연봉외">입력자료용!$AE$4:$AE$24</definedName>
    <definedName name="연봉제">입력자료용!$AC$4:$AC$24</definedName>
    <definedName name="월급제">입력자료용!$AD$4:$AD$24</definedName>
    <definedName name="입사형태">입력자료용!$AA$4:$AA$24</definedName>
    <definedName name="자본금">입력자료용!$M$4:$M$24</definedName>
    <definedName name="전공학과">입력자료용!$W$4:$W$24</definedName>
    <definedName name="접수관리번호">입력자료용!$B$4:$B$24</definedName>
    <definedName name="접수마감">입력자료용!$AP$4:$AP$24</definedName>
    <definedName name="제출서류">입력자료용!$AN$4:$AN$24</definedName>
    <definedName name="지원방법">입력자료용!$AO$4:$AO$24</definedName>
    <definedName name="직함">입력자료용!$AT$4:$AT$24</definedName>
    <definedName name="토요일">입력자료용!$AH$4:$AH$24</definedName>
    <definedName name="평일">입력자료용!$AG$4:$AG$24</definedName>
    <definedName name="합격자발표일">입력자료용!$AR$4:$AR$24</definedName>
    <definedName name="핸드폰">입력자료용!$AW$4:$AW$24</definedName>
    <definedName name="홈페이지">입력자료용!$P$4:$P$24</definedName>
    <definedName name="회사명">입력자료용!$C$4:$C$24</definedName>
    <definedName name="회사소개">입력자료용!$Q$4:$Q$24</definedName>
  </definedNames>
  <calcPr calcId="152511"/>
</workbook>
</file>

<file path=xl/calcChain.xml><?xml version="1.0" encoding="utf-8"?>
<calcChain xmlns="http://schemas.openxmlformats.org/spreadsheetml/2006/main">
  <c r="E19" i="3" l="1"/>
  <c r="AI22" i="3"/>
  <c r="E22" i="3"/>
  <c r="E15" i="3"/>
  <c r="AX24" i="3" l="1"/>
  <c r="G135" i="2" s="1"/>
  <c r="AV24" i="3"/>
  <c r="G133" i="2" s="1"/>
  <c r="AU24" i="3"/>
  <c r="AT24" i="3"/>
  <c r="H131" i="2" s="1"/>
  <c r="AS24" i="3"/>
  <c r="G131" i="2" s="1"/>
  <c r="AR24" i="3"/>
  <c r="AQ24" i="3"/>
  <c r="AP24" i="3"/>
  <c r="L131" i="2" s="1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E134" i="2" s="1"/>
  <c r="X24" i="3"/>
  <c r="E131" i="2" s="1"/>
  <c r="W24" i="3"/>
  <c r="F131" i="2" s="1"/>
  <c r="V24" i="3"/>
  <c r="U24" i="3"/>
  <c r="T24" i="3"/>
  <c r="S24" i="3"/>
  <c r="R24" i="3"/>
  <c r="D131" i="2" s="1"/>
  <c r="Q24" i="3"/>
  <c r="P24" i="3"/>
  <c r="O24" i="3"/>
  <c r="N24" i="3"/>
  <c r="M24" i="3"/>
  <c r="L24" i="3"/>
  <c r="K24" i="3"/>
  <c r="J24" i="3"/>
  <c r="I24" i="3"/>
  <c r="H24" i="3"/>
  <c r="G24" i="3"/>
  <c r="C131" i="2" s="1"/>
  <c r="F24" i="3"/>
  <c r="E24" i="3"/>
  <c r="D24" i="3"/>
  <c r="C24" i="3"/>
  <c r="B131" i="2" s="1"/>
  <c r="AX23" i="3"/>
  <c r="G129" i="2" s="1"/>
  <c r="AV23" i="3"/>
  <c r="G127" i="2" s="1"/>
  <c r="AU23" i="3"/>
  <c r="AT23" i="3"/>
  <c r="H125" i="2" s="1"/>
  <c r="AS23" i="3"/>
  <c r="G125" i="2" s="1"/>
  <c r="AR23" i="3"/>
  <c r="AQ23" i="3"/>
  <c r="AP23" i="3"/>
  <c r="L125" i="2" s="1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E128" i="2" s="1"/>
  <c r="X23" i="3"/>
  <c r="E125" i="2" s="1"/>
  <c r="W23" i="3"/>
  <c r="F125" i="2" s="1"/>
  <c r="V23" i="3"/>
  <c r="U23" i="3"/>
  <c r="T23" i="3"/>
  <c r="S23" i="3"/>
  <c r="R23" i="3"/>
  <c r="D125" i="2" s="1"/>
  <c r="Q23" i="3"/>
  <c r="P23" i="3"/>
  <c r="O23" i="3"/>
  <c r="N23" i="3"/>
  <c r="M23" i="3"/>
  <c r="L23" i="3"/>
  <c r="K23" i="3"/>
  <c r="J23" i="3"/>
  <c r="I23" i="3"/>
  <c r="H23" i="3"/>
  <c r="G23" i="3"/>
  <c r="C125" i="2" s="1"/>
  <c r="F23" i="3"/>
  <c r="E23" i="3"/>
  <c r="D23" i="3"/>
  <c r="C23" i="3"/>
  <c r="B125" i="2" s="1"/>
  <c r="AX22" i="3"/>
  <c r="G123" i="2" s="1"/>
  <c r="AV22" i="3"/>
  <c r="G121" i="2" s="1"/>
  <c r="AU22" i="3"/>
  <c r="AT22" i="3"/>
  <c r="H119" i="2" s="1"/>
  <c r="AS22" i="3"/>
  <c r="G119" i="2" s="1"/>
  <c r="AR22" i="3"/>
  <c r="AQ22" i="3"/>
  <c r="AP22" i="3"/>
  <c r="L119" i="2" s="1"/>
  <c r="AO22" i="3"/>
  <c r="AN22" i="3"/>
  <c r="AM22" i="3"/>
  <c r="AL22" i="3"/>
  <c r="AK22" i="3"/>
  <c r="AJ22" i="3"/>
  <c r="AH22" i="3"/>
  <c r="AG22" i="3"/>
  <c r="AF22" i="3"/>
  <c r="AE22" i="3"/>
  <c r="AD22" i="3"/>
  <c r="AC22" i="3"/>
  <c r="AB22" i="3"/>
  <c r="AA22" i="3"/>
  <c r="Z22" i="3"/>
  <c r="Y22" i="3"/>
  <c r="E122" i="2" s="1"/>
  <c r="X22" i="3"/>
  <c r="E119" i="2" s="1"/>
  <c r="W22" i="3"/>
  <c r="F119" i="2" s="1"/>
  <c r="V22" i="3"/>
  <c r="U22" i="3"/>
  <c r="T22" i="3"/>
  <c r="S22" i="3"/>
  <c r="R22" i="3"/>
  <c r="D119" i="2" s="1"/>
  <c r="Q22" i="3"/>
  <c r="P22" i="3"/>
  <c r="O22" i="3"/>
  <c r="N22" i="3"/>
  <c r="M22" i="3"/>
  <c r="L22" i="3"/>
  <c r="K22" i="3"/>
  <c r="J22" i="3"/>
  <c r="I22" i="3"/>
  <c r="H22" i="3"/>
  <c r="G22" i="3"/>
  <c r="C119" i="2" s="1"/>
  <c r="F22" i="3"/>
  <c r="D22" i="3"/>
  <c r="C22" i="3"/>
  <c r="B119" i="2" s="1"/>
  <c r="AX21" i="3"/>
  <c r="G117" i="2" s="1"/>
  <c r="AV21" i="3"/>
  <c r="G115" i="2" s="1"/>
  <c r="AU21" i="3"/>
  <c r="AT21" i="3"/>
  <c r="H113" i="2" s="1"/>
  <c r="AS21" i="3"/>
  <c r="G113" i="2" s="1"/>
  <c r="AR21" i="3"/>
  <c r="AQ21" i="3"/>
  <c r="AP21" i="3"/>
  <c r="L113" i="2" s="1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E116" i="2" s="1"/>
  <c r="X21" i="3"/>
  <c r="E113" i="2" s="1"/>
  <c r="W21" i="3"/>
  <c r="F113" i="2" s="1"/>
  <c r="V21" i="3"/>
  <c r="U21" i="3"/>
  <c r="T21" i="3"/>
  <c r="S21" i="3"/>
  <c r="R21" i="3"/>
  <c r="D113" i="2" s="1"/>
  <c r="Q21" i="3"/>
  <c r="P21" i="3"/>
  <c r="O21" i="3"/>
  <c r="N21" i="3"/>
  <c r="M21" i="3"/>
  <c r="L21" i="3"/>
  <c r="K21" i="3"/>
  <c r="J21" i="3"/>
  <c r="I21" i="3"/>
  <c r="H21" i="3"/>
  <c r="G21" i="3"/>
  <c r="C113" i="2" s="1"/>
  <c r="F21" i="3"/>
  <c r="E21" i="3"/>
  <c r="D21" i="3"/>
  <c r="C21" i="3"/>
  <c r="B113" i="2" s="1"/>
  <c r="AX20" i="3"/>
  <c r="G111" i="2" s="1"/>
  <c r="AV20" i="3"/>
  <c r="G109" i="2" s="1"/>
  <c r="AU20" i="3"/>
  <c r="AT20" i="3"/>
  <c r="H107" i="2" s="1"/>
  <c r="AS20" i="3"/>
  <c r="G107" i="2" s="1"/>
  <c r="AR20" i="3"/>
  <c r="AQ20" i="3"/>
  <c r="AP20" i="3"/>
  <c r="L107" i="2" s="1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E110" i="2" s="1"/>
  <c r="X20" i="3"/>
  <c r="E107" i="2" s="1"/>
  <c r="W20" i="3"/>
  <c r="F107" i="2" s="1"/>
  <c r="V20" i="3"/>
  <c r="U20" i="3"/>
  <c r="T20" i="3"/>
  <c r="S20" i="3"/>
  <c r="R20" i="3"/>
  <c r="D107" i="2" s="1"/>
  <c r="Q20" i="3"/>
  <c r="P20" i="3"/>
  <c r="O20" i="3"/>
  <c r="N20" i="3"/>
  <c r="M20" i="3"/>
  <c r="L20" i="3"/>
  <c r="K20" i="3"/>
  <c r="J20" i="3"/>
  <c r="I20" i="3"/>
  <c r="H20" i="3"/>
  <c r="G20" i="3"/>
  <c r="C107" i="2" s="1"/>
  <c r="F20" i="3"/>
  <c r="E20" i="3"/>
  <c r="D20" i="3"/>
  <c r="C20" i="3"/>
  <c r="B107" i="2" s="1"/>
  <c r="AX19" i="3"/>
  <c r="G105" i="2" s="1"/>
  <c r="AV19" i="3"/>
  <c r="G103" i="2" s="1"/>
  <c r="AU19" i="3"/>
  <c r="AT19" i="3"/>
  <c r="H101" i="2" s="1"/>
  <c r="AS19" i="3"/>
  <c r="G101" i="2" s="1"/>
  <c r="AR19" i="3"/>
  <c r="AQ19" i="3"/>
  <c r="AP19" i="3"/>
  <c r="L101" i="2" s="1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E104" i="2" s="1"/>
  <c r="X19" i="3"/>
  <c r="E101" i="2" s="1"/>
  <c r="W19" i="3"/>
  <c r="F101" i="2" s="1"/>
  <c r="V19" i="3"/>
  <c r="U19" i="3"/>
  <c r="T19" i="3"/>
  <c r="S19" i="3"/>
  <c r="R19" i="3"/>
  <c r="D101" i="2" s="1"/>
  <c r="Q19" i="3"/>
  <c r="P19" i="3"/>
  <c r="O19" i="3"/>
  <c r="N19" i="3"/>
  <c r="M19" i="3"/>
  <c r="L19" i="3"/>
  <c r="K19" i="3"/>
  <c r="J19" i="3"/>
  <c r="I19" i="3"/>
  <c r="H19" i="3"/>
  <c r="G19" i="3"/>
  <c r="C101" i="2" s="1"/>
  <c r="F19" i="3"/>
  <c r="D19" i="3"/>
  <c r="C19" i="3"/>
  <c r="B101" i="2" s="1"/>
  <c r="AX18" i="3"/>
  <c r="G99" i="2" s="1"/>
  <c r="AV18" i="3"/>
  <c r="G97" i="2" s="1"/>
  <c r="AU18" i="3"/>
  <c r="AT18" i="3"/>
  <c r="H95" i="2" s="1"/>
  <c r="AS18" i="3"/>
  <c r="G95" i="2" s="1"/>
  <c r="AR18" i="3"/>
  <c r="AQ18" i="3"/>
  <c r="AP18" i="3"/>
  <c r="L95" i="2" s="1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E98" i="2" s="1"/>
  <c r="X18" i="3"/>
  <c r="E95" i="2" s="1"/>
  <c r="W18" i="3"/>
  <c r="F95" i="2" s="1"/>
  <c r="V18" i="3"/>
  <c r="U18" i="3"/>
  <c r="T18" i="3"/>
  <c r="S18" i="3"/>
  <c r="R18" i="3"/>
  <c r="D95" i="2" s="1"/>
  <c r="Q18" i="3"/>
  <c r="P18" i="3"/>
  <c r="O18" i="3"/>
  <c r="N18" i="3"/>
  <c r="M18" i="3"/>
  <c r="L18" i="3"/>
  <c r="K18" i="3"/>
  <c r="J18" i="3"/>
  <c r="I18" i="3"/>
  <c r="H18" i="3"/>
  <c r="G18" i="3"/>
  <c r="C95" i="2" s="1"/>
  <c r="F18" i="3"/>
  <c r="E18" i="3"/>
  <c r="D18" i="3"/>
  <c r="C18" i="3"/>
  <c r="B95" i="2" s="1"/>
  <c r="AX17" i="3"/>
  <c r="G93" i="2" s="1"/>
  <c r="AV17" i="3"/>
  <c r="G91" i="2" s="1"/>
  <c r="AU17" i="3"/>
  <c r="AT17" i="3"/>
  <c r="H89" i="2" s="1"/>
  <c r="AS17" i="3"/>
  <c r="G89" i="2" s="1"/>
  <c r="AR17" i="3"/>
  <c r="AQ17" i="3"/>
  <c r="AP17" i="3"/>
  <c r="L89" i="2" s="1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E92" i="2" s="1"/>
  <c r="X17" i="3"/>
  <c r="E89" i="2" s="1"/>
  <c r="W17" i="3"/>
  <c r="F89" i="2" s="1"/>
  <c r="V17" i="3"/>
  <c r="U17" i="3"/>
  <c r="T17" i="3"/>
  <c r="S17" i="3"/>
  <c r="R17" i="3"/>
  <c r="D89" i="2" s="1"/>
  <c r="Q17" i="3"/>
  <c r="P17" i="3"/>
  <c r="O17" i="3"/>
  <c r="N17" i="3"/>
  <c r="M17" i="3"/>
  <c r="L17" i="3"/>
  <c r="K17" i="3"/>
  <c r="J17" i="3"/>
  <c r="I17" i="3"/>
  <c r="H17" i="3"/>
  <c r="G17" i="3"/>
  <c r="C89" i="2" s="1"/>
  <c r="F17" i="3"/>
  <c r="E17" i="3"/>
  <c r="C17" i="3"/>
  <c r="B89" i="2" s="1"/>
  <c r="D17" i="3"/>
  <c r="AX16" i="3"/>
  <c r="G87" i="2" s="1"/>
  <c r="AV16" i="3"/>
  <c r="G85" i="2" s="1"/>
  <c r="AU16" i="3"/>
  <c r="AT16" i="3"/>
  <c r="H83" i="2" s="1"/>
  <c r="AS16" i="3"/>
  <c r="G83" i="2" s="1"/>
  <c r="AR16" i="3"/>
  <c r="AQ16" i="3"/>
  <c r="AP16" i="3"/>
  <c r="L83" i="2" s="1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E86" i="2" s="1"/>
  <c r="X16" i="3"/>
  <c r="E83" i="2" s="1"/>
  <c r="W16" i="3"/>
  <c r="F83" i="2" s="1"/>
  <c r="V16" i="3"/>
  <c r="U16" i="3"/>
  <c r="T16" i="3"/>
  <c r="S16" i="3"/>
  <c r="R16" i="3"/>
  <c r="D83" i="2" s="1"/>
  <c r="Q16" i="3"/>
  <c r="P16" i="3"/>
  <c r="O16" i="3"/>
  <c r="N16" i="3"/>
  <c r="M16" i="3"/>
  <c r="L16" i="3"/>
  <c r="K16" i="3"/>
  <c r="J16" i="3"/>
  <c r="I16" i="3"/>
  <c r="H16" i="3"/>
  <c r="G16" i="3"/>
  <c r="C83" i="2" s="1"/>
  <c r="F16" i="3"/>
  <c r="E16" i="3"/>
  <c r="D16" i="3"/>
  <c r="C16" i="3"/>
  <c r="B83" i="2" s="1"/>
  <c r="AX15" i="3"/>
  <c r="G81" i="2" s="1"/>
  <c r="AV15" i="3"/>
  <c r="G79" i="2" s="1"/>
  <c r="AU15" i="3"/>
  <c r="AT15" i="3"/>
  <c r="H77" i="2" s="1"/>
  <c r="AS15" i="3"/>
  <c r="G77" i="2" s="1"/>
  <c r="AR15" i="3"/>
  <c r="AQ15" i="3"/>
  <c r="AP15" i="3"/>
  <c r="L77" i="2" s="1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E80" i="2" s="1"/>
  <c r="X15" i="3"/>
  <c r="E77" i="2" s="1"/>
  <c r="W15" i="3"/>
  <c r="F77" i="2" s="1"/>
  <c r="V15" i="3"/>
  <c r="U15" i="3"/>
  <c r="T15" i="3"/>
  <c r="S15" i="3"/>
  <c r="R15" i="3"/>
  <c r="D77" i="2" s="1"/>
  <c r="Q15" i="3"/>
  <c r="P15" i="3"/>
  <c r="O15" i="3"/>
  <c r="N15" i="3"/>
  <c r="M15" i="3"/>
  <c r="L15" i="3"/>
  <c r="K15" i="3"/>
  <c r="J15" i="3"/>
  <c r="I15" i="3"/>
  <c r="H15" i="3"/>
  <c r="G15" i="3"/>
  <c r="C77" i="2" s="1"/>
  <c r="F15" i="3"/>
  <c r="D15" i="3"/>
  <c r="C15" i="3"/>
  <c r="B77" i="2" s="1"/>
  <c r="AX14" i="3"/>
  <c r="G75" i="2" s="1"/>
  <c r="AV14" i="3"/>
  <c r="G73" i="2" s="1"/>
  <c r="AU14" i="3"/>
  <c r="AT14" i="3"/>
  <c r="H71" i="2" s="1"/>
  <c r="AS14" i="3"/>
  <c r="G71" i="2" s="1"/>
  <c r="AR14" i="3"/>
  <c r="AQ14" i="3"/>
  <c r="AP14" i="3"/>
  <c r="L71" i="2" s="1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E74" i="2" s="1"/>
  <c r="X14" i="3"/>
  <c r="E71" i="2" s="1"/>
  <c r="W14" i="3"/>
  <c r="F71" i="2" s="1"/>
  <c r="V14" i="3"/>
  <c r="U14" i="3"/>
  <c r="T14" i="3"/>
  <c r="S14" i="3"/>
  <c r="R14" i="3"/>
  <c r="D71" i="2" s="1"/>
  <c r="Q14" i="3"/>
  <c r="P14" i="3"/>
  <c r="O14" i="3"/>
  <c r="N14" i="3"/>
  <c r="M14" i="3"/>
  <c r="L14" i="3"/>
  <c r="K14" i="3"/>
  <c r="J14" i="3"/>
  <c r="I14" i="3"/>
  <c r="H14" i="3"/>
  <c r="G14" i="3"/>
  <c r="C71" i="2" s="1"/>
  <c r="F14" i="3"/>
  <c r="E14" i="3"/>
  <c r="D14" i="3"/>
  <c r="C14" i="3"/>
  <c r="B71" i="2" s="1"/>
  <c r="A2" i="2"/>
  <c r="AX13" i="3"/>
  <c r="G64" i="2" s="1"/>
  <c r="AV13" i="3"/>
  <c r="G62" i="2" s="1"/>
  <c r="AU13" i="3"/>
  <c r="AT13" i="3"/>
  <c r="H60" i="2" s="1"/>
  <c r="AS13" i="3"/>
  <c r="G60" i="2" s="1"/>
  <c r="AR13" i="3"/>
  <c r="AQ13" i="3"/>
  <c r="AP13" i="3"/>
  <c r="L60" i="2" s="1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E63" i="2" s="1"/>
  <c r="X13" i="3"/>
  <c r="E60" i="2" s="1"/>
  <c r="W13" i="3"/>
  <c r="F60" i="2" s="1"/>
  <c r="V13" i="3"/>
  <c r="U13" i="3"/>
  <c r="T13" i="3"/>
  <c r="S13" i="3"/>
  <c r="R13" i="3"/>
  <c r="D60" i="2" s="1"/>
  <c r="Q13" i="3"/>
  <c r="P13" i="3"/>
  <c r="O13" i="3"/>
  <c r="N13" i="3"/>
  <c r="M13" i="3"/>
  <c r="L13" i="3"/>
  <c r="K13" i="3"/>
  <c r="J13" i="3"/>
  <c r="I13" i="3"/>
  <c r="H13" i="3"/>
  <c r="G13" i="3"/>
  <c r="C60" i="2" s="1"/>
  <c r="F13" i="3"/>
  <c r="E13" i="3"/>
  <c r="D13" i="3"/>
  <c r="C13" i="3"/>
  <c r="B60" i="2" s="1"/>
  <c r="AX12" i="3"/>
  <c r="G58" i="2" s="1"/>
  <c r="AV12" i="3"/>
  <c r="G56" i="2" s="1"/>
  <c r="AU12" i="3"/>
  <c r="AT12" i="3"/>
  <c r="H54" i="2" s="1"/>
  <c r="AS12" i="3"/>
  <c r="G54" i="2" s="1"/>
  <c r="AR12" i="3"/>
  <c r="AQ12" i="3"/>
  <c r="AP12" i="3"/>
  <c r="L54" i="2" s="1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E57" i="2" s="1"/>
  <c r="X12" i="3"/>
  <c r="E54" i="2" s="1"/>
  <c r="W12" i="3"/>
  <c r="F54" i="2" s="1"/>
  <c r="V12" i="3"/>
  <c r="U12" i="3"/>
  <c r="T12" i="3"/>
  <c r="S12" i="3"/>
  <c r="R12" i="3"/>
  <c r="D54" i="2" s="1"/>
  <c r="Q12" i="3"/>
  <c r="P12" i="3"/>
  <c r="O12" i="3"/>
  <c r="N12" i="3"/>
  <c r="M12" i="3"/>
  <c r="L12" i="3"/>
  <c r="K12" i="3"/>
  <c r="J12" i="3"/>
  <c r="I12" i="3"/>
  <c r="H12" i="3"/>
  <c r="G12" i="3"/>
  <c r="C54" i="2" s="1"/>
  <c r="F12" i="3"/>
  <c r="E12" i="3"/>
  <c r="D12" i="3"/>
  <c r="C12" i="3"/>
  <c r="B54" i="2" s="1"/>
  <c r="R10" i="3"/>
  <c r="D42" i="2" s="1"/>
  <c r="AX11" i="3"/>
  <c r="G52" i="2" s="1"/>
  <c r="AV11" i="3"/>
  <c r="G50" i="2" s="1"/>
  <c r="AU11" i="3"/>
  <c r="AT11" i="3"/>
  <c r="H48" i="2" s="1"/>
  <c r="AS11" i="3"/>
  <c r="G48" i="2" s="1"/>
  <c r="AR11" i="3"/>
  <c r="AQ11" i="3"/>
  <c r="AP11" i="3"/>
  <c r="L48" i="2" s="1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E51" i="2" s="1"/>
  <c r="X11" i="3"/>
  <c r="E48" i="2" s="1"/>
  <c r="W11" i="3"/>
  <c r="F48" i="2" s="1"/>
  <c r="V11" i="3"/>
  <c r="U11" i="3"/>
  <c r="T11" i="3"/>
  <c r="S11" i="3"/>
  <c r="R11" i="3"/>
  <c r="D48" i="2" s="1"/>
  <c r="Q11" i="3"/>
  <c r="P11" i="3"/>
  <c r="O11" i="3"/>
  <c r="N11" i="3"/>
  <c r="M11" i="3"/>
  <c r="L11" i="3"/>
  <c r="K11" i="3"/>
  <c r="J11" i="3"/>
  <c r="I11" i="3"/>
  <c r="H11" i="3"/>
  <c r="G11" i="3"/>
  <c r="C48" i="2" s="1"/>
  <c r="F11" i="3"/>
  <c r="E11" i="3"/>
  <c r="D11" i="3"/>
  <c r="C11" i="3"/>
  <c r="B48" i="2" s="1"/>
  <c r="AX10" i="3"/>
  <c r="G46" i="2" s="1"/>
  <c r="AV10" i="3"/>
  <c r="G44" i="2" s="1"/>
  <c r="AU10" i="3"/>
  <c r="AT10" i="3"/>
  <c r="H42" i="2" s="1"/>
  <c r="AS10" i="3"/>
  <c r="G42" i="2" s="1"/>
  <c r="AR10" i="3"/>
  <c r="AQ10" i="3"/>
  <c r="AP10" i="3"/>
  <c r="L42" i="2" s="1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E45" i="2" s="1"/>
  <c r="X10" i="3"/>
  <c r="E42" i="2" s="1"/>
  <c r="W10" i="3"/>
  <c r="F42" i="2" s="1"/>
  <c r="V10" i="3"/>
  <c r="U10" i="3"/>
  <c r="T10" i="3"/>
  <c r="S10" i="3"/>
  <c r="Q10" i="3"/>
  <c r="P10" i="3"/>
  <c r="O10" i="3"/>
  <c r="N10" i="3"/>
  <c r="M10" i="3"/>
  <c r="L10" i="3"/>
  <c r="K10" i="3"/>
  <c r="J10" i="3"/>
  <c r="I10" i="3"/>
  <c r="H10" i="3"/>
  <c r="G10" i="3"/>
  <c r="C42" i="2" s="1"/>
  <c r="F10" i="3"/>
  <c r="E10" i="3"/>
  <c r="D10" i="3"/>
  <c r="C10" i="3"/>
  <c r="B42" i="2" s="1"/>
  <c r="AX9" i="3"/>
  <c r="G40" i="2" s="1"/>
  <c r="AV9" i="3"/>
  <c r="G38" i="2" s="1"/>
  <c r="AU9" i="3"/>
  <c r="AT9" i="3"/>
  <c r="H36" i="2" s="1"/>
  <c r="AS9" i="3"/>
  <c r="G36" i="2" s="1"/>
  <c r="AR9" i="3"/>
  <c r="AQ9" i="3"/>
  <c r="AP9" i="3"/>
  <c r="L36" i="2" s="1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E39" i="2" s="1"/>
  <c r="X9" i="3"/>
  <c r="E36" i="2" s="1"/>
  <c r="W9" i="3"/>
  <c r="F36" i="2" s="1"/>
  <c r="V9" i="3"/>
  <c r="U9" i="3"/>
  <c r="T9" i="3"/>
  <c r="S7" i="3"/>
  <c r="S9" i="3"/>
  <c r="R9" i="3"/>
  <c r="D36" i="2" s="1"/>
  <c r="Q9" i="3"/>
  <c r="P9" i="3"/>
  <c r="O9" i="3"/>
  <c r="N9" i="3"/>
  <c r="M9" i="3"/>
  <c r="L9" i="3"/>
  <c r="K9" i="3"/>
  <c r="J9" i="3"/>
  <c r="I9" i="3"/>
  <c r="H9" i="3"/>
  <c r="G9" i="3"/>
  <c r="C36" i="2" s="1"/>
  <c r="F9" i="3"/>
  <c r="E9" i="3"/>
  <c r="D9" i="3"/>
  <c r="C9" i="3"/>
  <c r="B36" i="2" s="1"/>
  <c r="T7" i="3"/>
  <c r="T6" i="3"/>
  <c r="AX8" i="3"/>
  <c r="G34" i="2" s="1"/>
  <c r="AV8" i="3"/>
  <c r="G32" i="2" s="1"/>
  <c r="AU8" i="3"/>
  <c r="AT8" i="3"/>
  <c r="H30" i="2" s="1"/>
  <c r="AS8" i="3"/>
  <c r="G30" i="2" s="1"/>
  <c r="AR8" i="3"/>
  <c r="AQ8" i="3"/>
  <c r="AP8" i="3"/>
  <c r="L30" i="2" s="1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E33" i="2" s="1"/>
  <c r="X8" i="3"/>
  <c r="E30" i="2" s="1"/>
  <c r="W8" i="3"/>
  <c r="F30" i="2" s="1"/>
  <c r="V8" i="3"/>
  <c r="U8" i="3"/>
  <c r="T8" i="3"/>
  <c r="S8" i="3"/>
  <c r="R8" i="3"/>
  <c r="D30" i="2" s="1"/>
  <c r="Q8" i="3"/>
  <c r="P8" i="3"/>
  <c r="O8" i="3"/>
  <c r="N8" i="3"/>
  <c r="M8" i="3"/>
  <c r="L8" i="3"/>
  <c r="K8" i="3"/>
  <c r="J8" i="3"/>
  <c r="I8" i="3"/>
  <c r="H8" i="3"/>
  <c r="G8" i="3"/>
  <c r="C30" i="2" s="1"/>
  <c r="F8" i="3"/>
  <c r="E8" i="3"/>
  <c r="D8" i="3"/>
  <c r="C8" i="3"/>
  <c r="B30" i="2" s="1"/>
  <c r="AX7" i="3"/>
  <c r="G28" i="2" s="1"/>
  <c r="AV7" i="3"/>
  <c r="G26" i="2" s="1"/>
  <c r="AU7" i="3"/>
  <c r="AT7" i="3"/>
  <c r="H24" i="2" s="1"/>
  <c r="AS7" i="3"/>
  <c r="G24" i="2" s="1"/>
  <c r="AR7" i="3"/>
  <c r="AQ7" i="3"/>
  <c r="AP7" i="3"/>
  <c r="L24" i="2" s="1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E27" i="2" s="1"/>
  <c r="X7" i="3"/>
  <c r="E24" i="2" s="1"/>
  <c r="W7" i="3"/>
  <c r="F24" i="2" s="1"/>
  <c r="V7" i="3"/>
  <c r="U7" i="3"/>
  <c r="R7" i="3"/>
  <c r="D24" i="2" s="1"/>
  <c r="Q7" i="3"/>
  <c r="P7" i="3"/>
  <c r="O7" i="3"/>
  <c r="N7" i="3"/>
  <c r="M7" i="3"/>
  <c r="L7" i="3"/>
  <c r="K7" i="3"/>
  <c r="J7" i="3"/>
  <c r="I7" i="3"/>
  <c r="H7" i="3"/>
  <c r="G7" i="3"/>
  <c r="C24" i="2" s="1"/>
  <c r="F7" i="3"/>
  <c r="E7" i="3"/>
  <c r="D7" i="3"/>
  <c r="C7" i="3"/>
  <c r="B24" i="2" s="1"/>
  <c r="AX6" i="3"/>
  <c r="G22" i="2" s="1"/>
  <c r="AV6" i="3"/>
  <c r="AU6" i="3"/>
  <c r="AT6" i="3"/>
  <c r="H18" i="2" s="1"/>
  <c r="AS6" i="3"/>
  <c r="G18" i="2" s="1"/>
  <c r="AR6" i="3"/>
  <c r="AQ6" i="3"/>
  <c r="AP6" i="3"/>
  <c r="L18" i="2" s="1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E21" i="2" s="1"/>
  <c r="X6" i="3"/>
  <c r="E18" i="2" s="1"/>
  <c r="W6" i="3"/>
  <c r="V6" i="3"/>
  <c r="U6" i="3"/>
  <c r="S6" i="3"/>
  <c r="R6" i="3"/>
  <c r="D18" i="2" s="1"/>
  <c r="Q6" i="3"/>
  <c r="P6" i="3"/>
  <c r="O6" i="3"/>
  <c r="N6" i="3"/>
  <c r="M6" i="3"/>
  <c r="L6" i="3"/>
  <c r="K6" i="3"/>
  <c r="J6" i="3"/>
  <c r="I6" i="3"/>
  <c r="H6" i="3"/>
  <c r="G6" i="3"/>
  <c r="C18" i="2" s="1"/>
  <c r="F6" i="3"/>
  <c r="E6" i="3"/>
  <c r="D6" i="3"/>
  <c r="C6" i="3"/>
  <c r="B18" i="2" s="1"/>
  <c r="AV5" i="3"/>
  <c r="G14" i="2" s="1"/>
  <c r="AV4" i="3"/>
  <c r="AB4" i="3"/>
  <c r="AM4" i="3"/>
  <c r="AM5" i="3"/>
  <c r="Y5" i="3"/>
  <c r="E15" i="2" s="1"/>
  <c r="X5" i="3"/>
  <c r="E12" i="2" s="1"/>
  <c r="Y4" i="3"/>
  <c r="G37" i="1" s="1"/>
  <c r="X4" i="3"/>
  <c r="E37" i="1" s="1"/>
  <c r="AP4" i="3"/>
  <c r="L6" i="2" s="1"/>
  <c r="AX5" i="3"/>
  <c r="G16" i="2" s="1"/>
  <c r="AU5" i="3"/>
  <c r="AT5" i="3"/>
  <c r="H12" i="2" s="1"/>
  <c r="AS5" i="3"/>
  <c r="G12" i="2" s="1"/>
  <c r="AR5" i="3"/>
  <c r="AQ5" i="3"/>
  <c r="AP5" i="3"/>
  <c r="L12" i="2" s="1"/>
  <c r="AO5" i="3"/>
  <c r="AN5" i="3"/>
  <c r="AL5" i="3"/>
  <c r="AK5" i="3"/>
  <c r="AJ5" i="3"/>
  <c r="AI5" i="3"/>
  <c r="AG5" i="3"/>
  <c r="AG4" i="3"/>
  <c r="AH5" i="3"/>
  <c r="AF5" i="3"/>
  <c r="AE5" i="3"/>
  <c r="AD5" i="3"/>
  <c r="AC5" i="3"/>
  <c r="AB5" i="3"/>
  <c r="AA5" i="3"/>
  <c r="Z5" i="3"/>
  <c r="W5" i="3"/>
  <c r="F12" i="2" s="1"/>
  <c r="V5" i="3"/>
  <c r="U5" i="3"/>
  <c r="T5" i="3"/>
  <c r="S5" i="3"/>
  <c r="R5" i="3"/>
  <c r="D12" i="2" s="1"/>
  <c r="Q5" i="3"/>
  <c r="P5" i="3"/>
  <c r="O5" i="3"/>
  <c r="N5" i="3"/>
  <c r="M5" i="3"/>
  <c r="L5" i="3"/>
  <c r="K5" i="3"/>
  <c r="J5" i="3"/>
  <c r="I5" i="3"/>
  <c r="H5" i="3"/>
  <c r="G5" i="3"/>
  <c r="C12" i="2" s="1"/>
  <c r="F5" i="3"/>
  <c r="E5" i="3"/>
  <c r="D5" i="3"/>
  <c r="D4" i="3"/>
  <c r="C5" i="3"/>
  <c r="B12" i="2" s="1"/>
  <c r="AX4" i="3"/>
  <c r="AU4" i="3"/>
  <c r="AT4" i="3"/>
  <c r="AS4" i="3"/>
  <c r="G6" i="2" s="1"/>
  <c r="AR4" i="3"/>
  <c r="M53" i="1" s="1"/>
  <c r="AQ4" i="3"/>
  <c r="AO4" i="3"/>
  <c r="E52" i="1" s="1"/>
  <c r="AN4" i="3"/>
  <c r="E51" i="1" s="1"/>
  <c r="AL4" i="3"/>
  <c r="D40" i="5" s="1"/>
  <c r="AK4" i="3"/>
  <c r="E45" i="1" s="1"/>
  <c r="AJ4" i="3"/>
  <c r="H37" i="5" s="1"/>
  <c r="AI4" i="3"/>
  <c r="D38" i="5" s="1"/>
  <c r="AH4" i="3"/>
  <c r="H36" i="5" s="1"/>
  <c r="AF4" i="3"/>
  <c r="I43" i="1" s="1"/>
  <c r="AE4" i="3"/>
  <c r="H38" i="5" s="1"/>
  <c r="AD4" i="3"/>
  <c r="E36" i="5" s="1"/>
  <c r="AC4" i="3"/>
  <c r="AA4" i="3"/>
  <c r="Z4" i="3"/>
  <c r="W4" i="3"/>
  <c r="F6" i="2" s="1"/>
  <c r="V4" i="3"/>
  <c r="D28" i="5" s="1"/>
  <c r="U4" i="3"/>
  <c r="T4" i="3"/>
  <c r="D30" i="5" s="1"/>
  <c r="S4" i="3"/>
  <c r="R4" i="3"/>
  <c r="Q4" i="3"/>
  <c r="P4" i="3"/>
  <c r="O4" i="3"/>
  <c r="N4" i="3"/>
  <c r="D11" i="5" s="1"/>
  <c r="M4" i="3"/>
  <c r="L4" i="3"/>
  <c r="K4" i="3"/>
  <c r="J4" i="3"/>
  <c r="I4" i="3"/>
  <c r="H4" i="3"/>
  <c r="G4" i="3"/>
  <c r="C6" i="2" s="1"/>
  <c r="F4" i="3"/>
  <c r="H9" i="5" s="1"/>
  <c r="E4" i="3"/>
  <c r="C4" i="3"/>
  <c r="D7" i="5" s="1"/>
  <c r="E50" i="1" l="1"/>
  <c r="K16" i="1"/>
  <c r="E19" i="1"/>
  <c r="E21" i="1"/>
  <c r="M14" i="1"/>
  <c r="I54" i="1"/>
  <c r="H6" i="2"/>
  <c r="K37" i="1"/>
  <c r="F55" i="1"/>
  <c r="G8" i="2"/>
  <c r="F56" i="1"/>
  <c r="G10" i="2"/>
  <c r="D24" i="5"/>
  <c r="D6" i="2"/>
  <c r="E14" i="1"/>
  <c r="B6" i="2"/>
  <c r="E15" i="1"/>
  <c r="D9" i="5"/>
  <c r="D13" i="5"/>
  <c r="H11" i="5"/>
  <c r="D10" i="5"/>
  <c r="D14" i="5"/>
  <c r="B19" i="5"/>
  <c r="D29" i="5"/>
  <c r="D27" i="5"/>
  <c r="D26" i="5"/>
  <c r="I53" i="1"/>
  <c r="D47" i="5"/>
  <c r="H35" i="5"/>
  <c r="K38" i="1"/>
  <c r="I47" i="5"/>
  <c r="I19" i="1"/>
  <c r="D46" i="5"/>
  <c r="H24" i="5"/>
  <c r="E6" i="2"/>
  <c r="H48" i="5"/>
  <c r="I24" i="5"/>
  <c r="H26" i="5"/>
  <c r="E9" i="2"/>
  <c r="D50" i="5"/>
  <c r="D48" i="5"/>
  <c r="H47" i="5"/>
  <c r="H25" i="5"/>
  <c r="H49" i="5"/>
  <c r="M15" i="1"/>
  <c r="E17" i="1"/>
  <c r="K18" i="1"/>
  <c r="E20" i="1"/>
  <c r="D26" i="1"/>
  <c r="E36" i="1"/>
  <c r="E38" i="1"/>
  <c r="F42" i="1"/>
  <c r="F44" i="1"/>
  <c r="E46" i="1"/>
  <c r="I44" i="1"/>
  <c r="M44" i="1"/>
  <c r="E34" i="1"/>
  <c r="E32" i="1"/>
  <c r="D8" i="5"/>
  <c r="D12" i="5"/>
  <c r="H8" i="5"/>
  <c r="H10" i="5"/>
  <c r="H12" i="5"/>
  <c r="D25" i="5"/>
  <c r="D37" i="5"/>
  <c r="D39" i="5"/>
  <c r="D45" i="5"/>
  <c r="E16" i="1"/>
  <c r="M19" i="1"/>
  <c r="E31" i="1"/>
  <c r="F43" i="1"/>
  <c r="I42" i="1"/>
  <c r="F54" i="1"/>
  <c r="L54" i="1"/>
  <c r="E33" i="1"/>
  <c r="E35" i="1"/>
</calcChain>
</file>

<file path=xl/comments1.xml><?xml version="1.0" encoding="utf-8"?>
<comments xmlns="http://schemas.openxmlformats.org/spreadsheetml/2006/main">
  <authors>
    <author>SEC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SEC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4" authorId="0" shapeId="0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8" authorId="0" shapeId="0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2" authorId="0" shapeId="0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6" authorId="0" shapeId="0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0" authorId="0" shapeId="0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34" authorId="0" shapeId="0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88" authorId="0" shapeId="0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42" authorId="0" shapeId="0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96" authorId="0" shapeId="0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50" authorId="0" shapeId="0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04" authorId="0" shapeId="0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58" authorId="0" shapeId="0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12" authorId="0" shapeId="0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66" authorId="0" shapeId="0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20" authorId="0" shapeId="0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74" authorId="0" shapeId="0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28" authorId="0" shapeId="0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82" authorId="0" shapeId="0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36" authorId="0" shapeId="0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90" authorId="0" shapeId="0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<sst xmlns="http://schemas.openxmlformats.org/spreadsheetml/2006/main" count="1824" uniqueCount="291">
  <si>
    <t>사업장주소</t>
    <phoneticPr fontId="1" type="noConversion"/>
  </si>
  <si>
    <t>사업자등록번호</t>
    <phoneticPr fontId="1" type="noConversion"/>
  </si>
  <si>
    <t>FAX NO</t>
    <phoneticPr fontId="1" type="noConversion"/>
  </si>
  <si>
    <t>대 표 전 화</t>
    <phoneticPr fontId="1" type="noConversion"/>
  </si>
  <si>
    <t>031-490-8998</t>
    <phoneticPr fontId="1" type="noConversion"/>
  </si>
  <si>
    <t>근 로 자 수</t>
    <phoneticPr fontId="1" type="noConversion"/>
  </si>
  <si>
    <t>홈 페 이 지</t>
    <phoneticPr fontId="1" type="noConversion"/>
  </si>
  <si>
    <t>대 표 자 명</t>
    <phoneticPr fontId="1" type="noConversion"/>
  </si>
  <si>
    <t>연 매 출 액</t>
    <phoneticPr fontId="1" type="noConversion"/>
  </si>
  <si>
    <t>설 립 년 도</t>
    <phoneticPr fontId="1" type="noConversion"/>
  </si>
  <si>
    <t>기 업 종 류</t>
    <phoneticPr fontId="1" type="noConversion"/>
  </si>
  <si>
    <t>업         종</t>
    <phoneticPr fontId="1" type="noConversion"/>
  </si>
  <si>
    <t>사 업 내 용</t>
    <phoneticPr fontId="1" type="noConversion"/>
  </si>
  <si>
    <t>회   사   명</t>
    <phoneticPr fontId="1" type="noConversion"/>
  </si>
  <si>
    <t>자  본  금</t>
    <phoneticPr fontId="1" type="noConversion"/>
  </si>
  <si>
    <r>
      <rPr>
        <sz val="15"/>
        <color rgb="FF000000"/>
        <rFont val="휴먼모음T"/>
        <family val="1"/>
        <charset val="129"/>
      </rPr>
      <t xml:space="preserve"> 취업지원센터</t>
    </r>
    <r>
      <rPr>
        <sz val="10"/>
        <color rgb="FF000000"/>
        <rFont val="휴먼모음T"/>
        <family val="1"/>
        <charset val="129"/>
      </rPr>
      <t xml:space="preserve"> </t>
    </r>
    <r>
      <rPr>
        <b/>
        <sz val="10"/>
        <color rgb="FF000000"/>
        <rFont val="맑은 고딕"/>
        <family val="3"/>
        <charset val="129"/>
      </rPr>
      <t>취업담당 서형만</t>
    </r>
    <phoneticPr fontId="1" type="noConversion"/>
  </si>
  <si>
    <r>
      <t xml:space="preserve"> </t>
    </r>
    <r>
      <rPr>
        <b/>
        <sz val="6"/>
        <color rgb="FF000000"/>
        <rFont val="맑은 고딕"/>
        <family val="3"/>
        <charset val="129"/>
      </rPr>
      <t xml:space="preserve">  </t>
    </r>
    <r>
      <rPr>
        <b/>
        <sz val="10"/>
        <color rgb="FF000000"/>
        <rFont val="맑은 고딕"/>
        <family val="3"/>
        <charset val="129"/>
      </rPr>
      <t>㉾(425-792) 경기도 안산시 단원구 초지동 671번지</t>
    </r>
    <phoneticPr fontId="1" type="noConversion"/>
  </si>
  <si>
    <t>1.</t>
    <phoneticPr fontId="1" type="noConversion"/>
  </si>
  <si>
    <t>2.</t>
    <phoneticPr fontId="1" type="noConversion"/>
  </si>
  <si>
    <t>모 집 직 종</t>
    <phoneticPr fontId="1" type="noConversion"/>
  </si>
  <si>
    <t>업 무 내 용</t>
    <phoneticPr fontId="1" type="noConversion"/>
  </si>
  <si>
    <t>구 인 요 건</t>
    <phoneticPr fontId="1" type="noConversion"/>
  </si>
  <si>
    <t>전 공 학 과</t>
    <phoneticPr fontId="1" type="noConversion"/>
  </si>
  <si>
    <t>모 집 인 원</t>
    <phoneticPr fontId="1" type="noConversion"/>
  </si>
  <si>
    <t>입 사 형 태</t>
    <phoneticPr fontId="1" type="noConversion"/>
  </si>
  <si>
    <t>고 용 형 태</t>
    <phoneticPr fontId="1" type="noConversion"/>
  </si>
  <si>
    <r>
      <rPr>
        <b/>
        <sz val="9"/>
        <color theme="1"/>
        <rFont val="맑은 고딕"/>
        <family val="3"/>
        <charset val="129"/>
        <scheme val="minor"/>
      </rPr>
      <t>임 금 현 황</t>
    </r>
    <r>
      <rPr>
        <sz val="9"/>
        <color theme="1"/>
        <rFont val="맑은 고딕"/>
        <family val="2"/>
        <charset val="129"/>
        <scheme val="minor"/>
      </rPr>
      <t xml:space="preserve">
(필 수 기 록)</t>
    </r>
    <phoneticPr fontId="1" type="noConversion"/>
  </si>
  <si>
    <t>연봉제</t>
    <phoneticPr fontId="1" type="noConversion"/>
  </si>
  <si>
    <t>월급제</t>
    <phoneticPr fontId="1" type="noConversion"/>
  </si>
  <si>
    <t>근 무 시 간</t>
    <phoneticPr fontId="1" type="noConversion"/>
  </si>
  <si>
    <t>상여금</t>
    <phoneticPr fontId="1" type="noConversion"/>
  </si>
  <si>
    <t>평   일</t>
    <phoneticPr fontId="1" type="noConversion"/>
  </si>
  <si>
    <t>연봉외</t>
    <phoneticPr fontId="1" type="noConversion"/>
  </si>
  <si>
    <t>토요일</t>
    <phoneticPr fontId="1" type="noConversion"/>
  </si>
  <si>
    <t>4  대 보 험</t>
    <phoneticPr fontId="1" type="noConversion"/>
  </si>
  <si>
    <t>교 대 근 무</t>
    <phoneticPr fontId="1" type="noConversion"/>
  </si>
  <si>
    <t>기 타</t>
    <phoneticPr fontId="1" type="noConversion"/>
  </si>
  <si>
    <t>연락처</t>
    <phoneticPr fontId="1" type="noConversion"/>
  </si>
  <si>
    <t>성   명</t>
    <phoneticPr fontId="1" type="noConversion"/>
  </si>
  <si>
    <t>직   함</t>
    <phoneticPr fontId="1" type="noConversion"/>
  </si>
  <si>
    <t>E-mail</t>
    <phoneticPr fontId="1" type="noConversion"/>
  </si>
  <si>
    <t>면접일자</t>
    <phoneticPr fontId="1" type="noConversion"/>
  </si>
  <si>
    <t>합격발표일</t>
    <phoneticPr fontId="1" type="noConversion"/>
  </si>
  <si>
    <t>산
업
체
현
황</t>
    <phoneticPr fontId="1" type="noConversion"/>
  </si>
  <si>
    <t>회
사
소
개</t>
    <phoneticPr fontId="1" type="noConversion"/>
  </si>
  <si>
    <t>구
인
현
황</t>
    <phoneticPr fontId="1" type="noConversion"/>
  </si>
  <si>
    <t>근
로
조
건</t>
    <phoneticPr fontId="1" type="noConversion"/>
  </si>
  <si>
    <t>선
발
사
항</t>
    <phoneticPr fontId="1" type="noConversion"/>
  </si>
  <si>
    <t>제 출 서 류</t>
    <phoneticPr fontId="1" type="noConversion"/>
  </si>
  <si>
    <t>지 원 방 법</t>
    <phoneticPr fontId="1" type="noConversion"/>
  </si>
  <si>
    <t>접수마감일</t>
    <phoneticPr fontId="1" type="noConversion"/>
  </si>
  <si>
    <t>교   통   편</t>
    <phoneticPr fontId="1" type="noConversion"/>
  </si>
  <si>
    <t>복 리 후 생</t>
    <phoneticPr fontId="1" type="noConversion"/>
  </si>
  <si>
    <t>부  서</t>
    <phoneticPr fontId="1" type="noConversion"/>
  </si>
  <si>
    <t>채 용 담 당</t>
    <phoneticPr fontId="1" type="noConversion"/>
  </si>
  <si>
    <t>ㆍ인재선발의 기초자료로 충분하지 못하다고 판단될 경우 인재추천이 되지 않음을 양지하시기 바랍니다.</t>
    <phoneticPr fontId="1" type="noConversion"/>
  </si>
  <si>
    <t>ㆍ본 대학의 인재추천의뢰에 깊은 감사를 드리며 귀 사에 도움이 되는 인재선발에 최선을 다하겠습니다.</t>
    <phoneticPr fontId="1" type="noConversion"/>
  </si>
  <si>
    <t xml:space="preserve">e-MAIL  : </t>
    <phoneticPr fontId="1" type="noConversion"/>
  </si>
  <si>
    <t xml:space="preserve">PHONE  :  </t>
    <phoneticPr fontId="1" type="noConversion"/>
  </si>
  <si>
    <t>연         령</t>
    <phoneticPr fontId="1" type="noConversion"/>
  </si>
  <si>
    <t>세 ~   세</t>
    <phoneticPr fontId="1" type="noConversion"/>
  </si>
  <si>
    <t>00:00~00:00</t>
    <phoneticPr fontId="1" type="noConversion"/>
  </si>
  <si>
    <t>명</t>
    <phoneticPr fontId="1" type="noConversion"/>
  </si>
  <si>
    <t>년</t>
    <phoneticPr fontId="1" type="noConversion"/>
  </si>
  <si>
    <t>회사명</t>
    <phoneticPr fontId="1" type="noConversion"/>
  </si>
  <si>
    <t>기업종류</t>
    <phoneticPr fontId="1" type="noConversion"/>
  </si>
  <si>
    <t>대표자명</t>
    <phoneticPr fontId="1" type="noConversion"/>
  </si>
  <si>
    <t>업종</t>
    <phoneticPr fontId="1" type="noConversion"/>
  </si>
  <si>
    <t>설립년도</t>
    <phoneticPr fontId="1" type="noConversion"/>
  </si>
  <si>
    <t>사업내용</t>
    <phoneticPr fontId="1" type="noConversion"/>
  </si>
  <si>
    <t>대표전화</t>
    <phoneticPr fontId="1" type="noConversion"/>
  </si>
  <si>
    <t>FAX NO</t>
    <phoneticPr fontId="1" type="noConversion"/>
  </si>
  <si>
    <t>근로자수</t>
    <phoneticPr fontId="1" type="noConversion"/>
  </si>
  <si>
    <t>자본금</t>
    <phoneticPr fontId="1" type="noConversion"/>
  </si>
  <si>
    <t>연매출액</t>
    <phoneticPr fontId="1" type="noConversion"/>
  </si>
  <si>
    <t>홈페이지</t>
    <phoneticPr fontId="1" type="noConversion"/>
  </si>
  <si>
    <t>회사소개</t>
    <phoneticPr fontId="1" type="noConversion"/>
  </si>
  <si>
    <t>모집직종</t>
    <phoneticPr fontId="1" type="noConversion"/>
  </si>
  <si>
    <t>업무내용1</t>
    <phoneticPr fontId="1" type="noConversion"/>
  </si>
  <si>
    <t>업무내용2</t>
    <phoneticPr fontId="1" type="noConversion"/>
  </si>
  <si>
    <t>구인요건1</t>
    <phoneticPr fontId="1" type="noConversion"/>
  </si>
  <si>
    <t>구인요건2</t>
    <phoneticPr fontId="1" type="noConversion"/>
  </si>
  <si>
    <t>전공학과</t>
    <phoneticPr fontId="1" type="noConversion"/>
  </si>
  <si>
    <t>연령</t>
    <phoneticPr fontId="1" type="noConversion"/>
  </si>
  <si>
    <t>입사형태</t>
    <phoneticPr fontId="1" type="noConversion"/>
  </si>
  <si>
    <t>고용형태</t>
    <phoneticPr fontId="1" type="noConversion"/>
  </si>
  <si>
    <t>연봉제</t>
    <phoneticPr fontId="1" type="noConversion"/>
  </si>
  <si>
    <t>월급제</t>
    <phoneticPr fontId="1" type="noConversion"/>
  </si>
  <si>
    <t>연봉외</t>
    <phoneticPr fontId="1" type="noConversion"/>
  </si>
  <si>
    <t>상여금</t>
    <phoneticPr fontId="1" type="noConversion"/>
  </si>
  <si>
    <t>토요일</t>
    <phoneticPr fontId="1" type="noConversion"/>
  </si>
  <si>
    <t>기타</t>
    <phoneticPr fontId="1" type="noConversion"/>
  </si>
  <si>
    <t>교대근무</t>
    <phoneticPr fontId="1" type="noConversion"/>
  </si>
  <si>
    <t>4대보험</t>
    <phoneticPr fontId="1" type="noConversion"/>
  </si>
  <si>
    <t>복리후생</t>
    <phoneticPr fontId="1" type="noConversion"/>
  </si>
  <si>
    <t>교통편</t>
    <phoneticPr fontId="1" type="noConversion"/>
  </si>
  <si>
    <t>제출서류</t>
    <phoneticPr fontId="1" type="noConversion"/>
  </si>
  <si>
    <t>지원방법</t>
    <phoneticPr fontId="1" type="noConversion"/>
  </si>
  <si>
    <t>접수마감</t>
    <phoneticPr fontId="1" type="noConversion"/>
  </si>
  <si>
    <t>면접일자</t>
    <phoneticPr fontId="1" type="noConversion"/>
  </si>
  <si>
    <t>합격자발표일</t>
    <phoneticPr fontId="1" type="noConversion"/>
  </si>
  <si>
    <t>성명</t>
    <phoneticPr fontId="1" type="noConversion"/>
  </si>
  <si>
    <t>직함</t>
    <phoneticPr fontId="1" type="noConversion"/>
  </si>
  <si>
    <t>부서</t>
    <phoneticPr fontId="1" type="noConversion"/>
  </si>
  <si>
    <t>연락처</t>
    <phoneticPr fontId="1" type="noConversion"/>
  </si>
  <si>
    <t>핸드폰</t>
    <phoneticPr fontId="1" type="noConversion"/>
  </si>
  <si>
    <t>E-mail</t>
    <phoneticPr fontId="1" type="noConversion"/>
  </si>
  <si>
    <t>접수관리번호</t>
    <phoneticPr fontId="1" type="noConversion"/>
  </si>
  <si>
    <t>평일</t>
    <phoneticPr fontId="1" type="noConversion"/>
  </si>
  <si>
    <t>접수관리번호</t>
    <phoneticPr fontId="1" type="noConversion"/>
  </si>
  <si>
    <t>▶</t>
    <phoneticPr fontId="1" type="noConversion"/>
  </si>
  <si>
    <t xml:space="preserve">   - 회사명</t>
    <phoneticPr fontId="1" type="noConversion"/>
  </si>
  <si>
    <t>:</t>
    <phoneticPr fontId="1" type="noConversion"/>
  </si>
  <si>
    <t>- 대표자명</t>
    <phoneticPr fontId="1" type="noConversion"/>
  </si>
  <si>
    <t xml:space="preserve">   - 기업형태</t>
    <phoneticPr fontId="1" type="noConversion"/>
  </si>
  <si>
    <t>- 설립년도</t>
    <phoneticPr fontId="1" type="noConversion"/>
  </si>
  <si>
    <t xml:space="preserve">   - 업종</t>
    <phoneticPr fontId="1" type="noConversion"/>
  </si>
  <si>
    <t>- 대표전화</t>
    <phoneticPr fontId="1" type="noConversion"/>
  </si>
  <si>
    <t xml:space="preserve">   - 자본금</t>
    <phoneticPr fontId="1" type="noConversion"/>
  </si>
  <si>
    <t>- FAX NO</t>
    <phoneticPr fontId="1" type="noConversion"/>
  </si>
  <si>
    <t xml:space="preserve">   - 연매출액</t>
    <phoneticPr fontId="1" type="noConversion"/>
  </si>
  <si>
    <t>- 홈페이지</t>
    <phoneticPr fontId="1" type="noConversion"/>
  </si>
  <si>
    <t xml:space="preserve">   - 근로자수</t>
    <phoneticPr fontId="1" type="noConversion"/>
  </si>
  <si>
    <t xml:space="preserve">   - 사업내용</t>
    <phoneticPr fontId="1" type="noConversion"/>
  </si>
  <si>
    <t xml:space="preserve">   - 사업장주소</t>
    <phoneticPr fontId="1" type="noConversion"/>
  </si>
  <si>
    <t xml:space="preserve">   - 모집직종</t>
    <phoneticPr fontId="1" type="noConversion"/>
  </si>
  <si>
    <t>- 모집인원</t>
    <phoneticPr fontId="1" type="noConversion"/>
  </si>
  <si>
    <t xml:space="preserve">   - 전공학과</t>
    <phoneticPr fontId="1" type="noConversion"/>
  </si>
  <si>
    <t>- 연령</t>
    <phoneticPr fontId="1" type="noConversion"/>
  </si>
  <si>
    <t xml:space="preserve">   - 입사형태</t>
    <phoneticPr fontId="1" type="noConversion"/>
  </si>
  <si>
    <t>- 고용형태</t>
    <phoneticPr fontId="1" type="noConversion"/>
  </si>
  <si>
    <t xml:space="preserve">   - 구인요건</t>
    <phoneticPr fontId="1" type="noConversion"/>
  </si>
  <si>
    <t xml:space="preserve">   - 업무내용</t>
    <phoneticPr fontId="1" type="noConversion"/>
  </si>
  <si>
    <t xml:space="preserve">   - 임금현황</t>
    <phoneticPr fontId="1" type="noConversion"/>
  </si>
  <si>
    <t>연봉제-</t>
    <phoneticPr fontId="1" type="noConversion"/>
  </si>
  <si>
    <t>- 평일근무시간</t>
    <phoneticPr fontId="1" type="noConversion"/>
  </si>
  <si>
    <t>월급제-</t>
    <phoneticPr fontId="1" type="noConversion"/>
  </si>
  <si>
    <t>- 토요일근무시간</t>
    <phoneticPr fontId="1" type="noConversion"/>
  </si>
  <si>
    <t xml:space="preserve">   - 상여금</t>
    <phoneticPr fontId="1" type="noConversion"/>
  </si>
  <si>
    <t>- 교대근무</t>
    <phoneticPr fontId="1" type="noConversion"/>
  </si>
  <si>
    <t>- 연봉 외</t>
    <phoneticPr fontId="1" type="noConversion"/>
  </si>
  <si>
    <t xml:space="preserve">   - 4대보험</t>
    <phoneticPr fontId="1" type="noConversion"/>
  </si>
  <si>
    <t xml:space="preserve">   - 복리후생</t>
    <phoneticPr fontId="1" type="noConversion"/>
  </si>
  <si>
    <t xml:space="preserve">   - 교통편</t>
    <phoneticPr fontId="1" type="noConversion"/>
  </si>
  <si>
    <t xml:space="preserve">   - 제출서류</t>
    <phoneticPr fontId="1" type="noConversion"/>
  </si>
  <si>
    <t xml:space="preserve">   - 담당부서</t>
    <phoneticPr fontId="1" type="noConversion"/>
  </si>
  <si>
    <t>- 담당자</t>
    <phoneticPr fontId="1" type="noConversion"/>
  </si>
  <si>
    <t xml:space="preserve">   - 문의처</t>
    <phoneticPr fontId="1" type="noConversion"/>
  </si>
  <si>
    <t>- 접수방법</t>
    <phoneticPr fontId="1" type="noConversion"/>
  </si>
  <si>
    <t xml:space="preserve">   - 접수마감일</t>
    <phoneticPr fontId="1" type="noConversion"/>
  </si>
  <si>
    <t>- 면접일자</t>
    <phoneticPr fontId="1" type="noConversion"/>
  </si>
  <si>
    <t xml:space="preserve">   - E-mail</t>
    <phoneticPr fontId="1" type="noConversion"/>
  </si>
  <si>
    <t>취업 의뢰서 접수대장</t>
  </si>
  <si>
    <t>NO</t>
  </si>
  <si>
    <t>회 사 명</t>
  </si>
  <si>
    <t>업 종</t>
  </si>
  <si>
    <t>모집직종</t>
  </si>
  <si>
    <t>모집
인원</t>
    <phoneticPr fontId="1" type="noConversion"/>
  </si>
  <si>
    <t>관련학과</t>
  </si>
  <si>
    <t>채용 담당자</t>
  </si>
  <si>
    <t>지도관리</t>
  </si>
  <si>
    <t>접수
마감</t>
    <phoneticPr fontId="1" type="noConversion"/>
  </si>
  <si>
    <t>비고</t>
  </si>
  <si>
    <t>연 락 처</t>
  </si>
  <si>
    <t>학과</t>
  </si>
  <si>
    <t>센터</t>
  </si>
  <si>
    <t>홈피</t>
  </si>
  <si>
    <t>e-mail</t>
  </si>
  <si>
    <t>여00명</t>
  </si>
  <si>
    <t>남00명</t>
  </si>
  <si>
    <t>○</t>
    <phoneticPr fontId="1" type="noConversion"/>
  </si>
  <si>
    <r>
      <t xml:space="preserve">접수관리번호 </t>
    </r>
    <r>
      <rPr>
        <sz val="12"/>
        <color theme="1"/>
        <rFont val="맑은 고딕"/>
        <family val="3"/>
        <charset val="129"/>
      </rPr>
      <t>▶</t>
    </r>
    <phoneticPr fontId="1" type="noConversion"/>
  </si>
  <si>
    <t>모집인원남</t>
    <phoneticPr fontId="1" type="noConversion"/>
  </si>
  <si>
    <t>모집인원여</t>
    <phoneticPr fontId="1" type="noConversion"/>
  </si>
  <si>
    <t xml:space="preserve">   - 기타수당</t>
    <phoneticPr fontId="1" type="noConversion"/>
  </si>
  <si>
    <t>억원</t>
    <phoneticPr fontId="1" type="noConversion"/>
  </si>
  <si>
    <t xml:space="preserve"> </t>
    <phoneticPr fontId="1" type="noConversion"/>
  </si>
  <si>
    <t>2.</t>
    <phoneticPr fontId="1" type="noConversion"/>
  </si>
  <si>
    <t xml:space="preserve"> ▶ 근로조건</t>
    <phoneticPr fontId="1" type="noConversion"/>
  </si>
  <si>
    <t xml:space="preserve"> ▶ 전형방법</t>
    <phoneticPr fontId="1" type="noConversion"/>
  </si>
  <si>
    <t xml:space="preserve"> ▶ 산업체현황</t>
    <phoneticPr fontId="1" type="noConversion"/>
  </si>
  <si>
    <t xml:space="preserve"> ▶ 회사소개</t>
    <phoneticPr fontId="1" type="noConversion"/>
  </si>
  <si>
    <t xml:space="preserve"> ▶ 구인현황</t>
    <phoneticPr fontId="1" type="noConversion"/>
  </si>
  <si>
    <t>신안산대학교 인재추천의뢰서</t>
    <phoneticPr fontId="1" type="noConversion"/>
  </si>
  <si>
    <t>ㆍ본 구인 양식은 신안산대학교에 인재추천의뢰시 사용되는 양식입니다.</t>
    <phoneticPr fontId="1" type="noConversion"/>
  </si>
  <si>
    <t>무관</t>
  </si>
  <si>
    <t xml:space="preserve">2. </t>
    <phoneticPr fontId="1" type="noConversion"/>
  </si>
  <si>
    <t xml:space="preserve">1. </t>
    <phoneticPr fontId="1" type="noConversion"/>
  </si>
  <si>
    <t>년</t>
    <phoneticPr fontId="1" type="noConversion"/>
  </si>
  <si>
    <t>job@sau.ac.kr</t>
  </si>
  <si>
    <r>
      <rPr>
        <sz val="15"/>
        <color rgb="FF000000"/>
        <rFont val="휴먼모음T"/>
        <family val="1"/>
        <charset val="129"/>
      </rPr>
      <t xml:space="preserve"> 취업지원팀</t>
    </r>
    <r>
      <rPr>
        <sz val="10"/>
        <color rgb="FF000000"/>
        <rFont val="휴먼모음T"/>
        <family val="1"/>
        <charset val="129"/>
      </rPr>
      <t xml:space="preserve"> </t>
    </r>
    <r>
      <rPr>
        <b/>
        <sz val="10"/>
        <color rgb="FF000000"/>
        <rFont val="맑은 고딕"/>
        <family val="3"/>
        <charset val="129"/>
      </rPr>
      <t>취업담당 김경섭</t>
    </r>
    <phoneticPr fontId="1" type="noConversion"/>
  </si>
  <si>
    <t>job@sau.ac.kr</t>
    <phoneticPr fontId="1" type="noConversion"/>
  </si>
  <si>
    <r>
      <t xml:space="preserve"> </t>
    </r>
    <r>
      <rPr>
        <b/>
        <sz val="6"/>
        <color rgb="FF000000"/>
        <rFont val="맑은 고딕"/>
        <family val="3"/>
        <charset val="129"/>
      </rPr>
      <t xml:space="preserve">  </t>
    </r>
    <r>
      <rPr>
        <b/>
        <sz val="10"/>
        <color rgb="FF000000"/>
        <rFont val="맑은 고딕"/>
        <family val="3"/>
        <charset val="129"/>
      </rPr>
      <t>㉾(15435) 경기도 안산시 단원구 신안산대학로 135</t>
    </r>
    <phoneticPr fontId="1" type="noConversion"/>
  </si>
  <si>
    <t>신안산대학교 인재추천의뢰서</t>
    <phoneticPr fontId="1" type="noConversion"/>
  </si>
  <si>
    <t>ㆍ본 구인 양식은 신안산대학교에 인재추천의뢰시 사용되는 양식입니다.</t>
    <phoneticPr fontId="1" type="noConversion"/>
  </si>
  <si>
    <t>ㆍ인재선발의 기초자료로 충분하지 못하다고 판단될 경우 인재추천이 되지 않음을 양지하시기 바랍니다.</t>
    <phoneticPr fontId="1" type="noConversion"/>
  </si>
  <si>
    <t>ㆍ본 대학의 인재추천의뢰에 깊은 감사를 드리며 귀 사에 도움이 되는 인재선발에 최선을 다하겠습니다.</t>
    <phoneticPr fontId="1" type="noConversion"/>
  </si>
  <si>
    <t xml:space="preserve">PHONE  :  </t>
    <phoneticPr fontId="1" type="noConversion"/>
  </si>
  <si>
    <t xml:space="preserve">e-MAIL  : </t>
    <phoneticPr fontId="1" type="noConversion"/>
  </si>
  <si>
    <t>구
인
현
황</t>
    <phoneticPr fontId="1" type="noConversion"/>
  </si>
  <si>
    <t>근
로
조
건</t>
    <phoneticPr fontId="1" type="noConversion"/>
  </si>
  <si>
    <t>선
발
사
항</t>
    <phoneticPr fontId="1" type="noConversion"/>
  </si>
  <si>
    <r>
      <rPr>
        <sz val="15"/>
        <color rgb="FF000000"/>
        <rFont val="휴먼모음T"/>
        <family val="1"/>
        <charset val="129"/>
      </rPr>
      <t xml:space="preserve"> 취업지원팀</t>
    </r>
    <r>
      <rPr>
        <sz val="10"/>
        <color rgb="FF000000"/>
        <rFont val="휴먼모음T"/>
        <family val="1"/>
        <charset val="129"/>
      </rPr>
      <t xml:space="preserve"> </t>
    </r>
    <r>
      <rPr>
        <b/>
        <sz val="10"/>
        <color rgb="FF000000"/>
        <rFont val="맑은 고딕"/>
        <family val="3"/>
        <charset val="129"/>
      </rPr>
      <t>취업담당 이준성</t>
    </r>
    <phoneticPr fontId="1" type="noConversion"/>
  </si>
  <si>
    <t>031-490-8996</t>
    <phoneticPr fontId="1" type="noConversion"/>
  </si>
  <si>
    <t>산
업
체
현
황</t>
    <phoneticPr fontId="1" type="noConversion"/>
  </si>
  <si>
    <t>회
사
소
개</t>
    <phoneticPr fontId="1" type="noConversion"/>
  </si>
  <si>
    <r>
      <t xml:space="preserve"> </t>
    </r>
    <r>
      <rPr>
        <b/>
        <sz val="6"/>
        <color rgb="FF000000"/>
        <rFont val="맑은 고딕"/>
        <family val="3"/>
        <charset val="129"/>
      </rPr>
      <t xml:space="preserve">  </t>
    </r>
    <r>
      <rPr>
        <b/>
        <sz val="10"/>
        <color rgb="FF000000"/>
        <rFont val="맑은 고딕"/>
        <family val="3"/>
        <charset val="129"/>
      </rPr>
      <t>㉾(15435) 경기도 안산시 단원구 신안산대학로 135</t>
    </r>
    <phoneticPr fontId="1" type="noConversion"/>
  </si>
  <si>
    <t>회   사   명</t>
    <phoneticPr fontId="1" type="noConversion"/>
  </si>
  <si>
    <t>대림수전㈜</t>
    <phoneticPr fontId="1" type="noConversion"/>
  </si>
  <si>
    <t>기 업 종 류</t>
    <phoneticPr fontId="1" type="noConversion"/>
  </si>
  <si>
    <t>일반</t>
    <phoneticPr fontId="1" type="noConversion"/>
  </si>
  <si>
    <t>대 표 자 명</t>
    <phoneticPr fontId="1" type="noConversion"/>
  </si>
  <si>
    <t>김 주 용</t>
    <phoneticPr fontId="1" type="noConversion"/>
  </si>
  <si>
    <t>설 립 년 도</t>
    <phoneticPr fontId="1" type="noConversion"/>
  </si>
  <si>
    <t>2011.10.19</t>
    <phoneticPr fontId="1" type="noConversion"/>
  </si>
  <si>
    <t>업         종</t>
    <phoneticPr fontId="1" type="noConversion"/>
  </si>
  <si>
    <t>제조업</t>
    <phoneticPr fontId="1" type="noConversion"/>
  </si>
  <si>
    <t>사업자등록번호</t>
    <phoneticPr fontId="1" type="noConversion"/>
  </si>
  <si>
    <t>140-81-57571</t>
    <phoneticPr fontId="1" type="noConversion"/>
  </si>
  <si>
    <t>사 업 내 용</t>
    <phoneticPr fontId="1" type="noConversion"/>
  </si>
  <si>
    <t>위생금구류 제조</t>
    <phoneticPr fontId="1" type="noConversion"/>
  </si>
  <si>
    <t>대 표 전 화</t>
    <phoneticPr fontId="1" type="noConversion"/>
  </si>
  <si>
    <t>031-481-7650</t>
    <phoneticPr fontId="1" type="noConversion"/>
  </si>
  <si>
    <t>FAX NO</t>
    <phoneticPr fontId="1" type="noConversion"/>
  </si>
  <si>
    <t>031-431-2632</t>
    <phoneticPr fontId="1" type="noConversion"/>
  </si>
  <si>
    <t>근 로 자 수</t>
    <phoneticPr fontId="1" type="noConversion"/>
  </si>
  <si>
    <t>자  본  금</t>
    <phoneticPr fontId="1" type="noConversion"/>
  </si>
  <si>
    <t>40억원</t>
    <phoneticPr fontId="1" type="noConversion"/>
  </si>
  <si>
    <t>연 매 출 액</t>
    <phoneticPr fontId="1" type="noConversion"/>
  </si>
  <si>
    <t>178억원</t>
    <phoneticPr fontId="1" type="noConversion"/>
  </si>
  <si>
    <t>사업장주소</t>
    <phoneticPr fontId="1" type="noConversion"/>
  </si>
  <si>
    <t>시흥시 정왕동 1352-5 시화공단 1마 215호</t>
    <phoneticPr fontId="1" type="noConversion"/>
  </si>
  <si>
    <t>홈 페 이 지</t>
    <phoneticPr fontId="1" type="noConversion"/>
  </si>
  <si>
    <t>당사는 대림비앤코 주식회사의 자회사로써, 위생금구류(수도꼭지)를 제조하는 회사 입니다.
사업개시 이후 꾸준히 성장하고 있는 회사로서, 앞으로도 계속 성장할 회사 입니다.</t>
    <phoneticPr fontId="1" type="noConversion"/>
  </si>
  <si>
    <t>모 집 직 종</t>
    <phoneticPr fontId="1" type="noConversion"/>
  </si>
  <si>
    <t>안전관리 / 환경관리 / 보건관리</t>
    <phoneticPr fontId="1" type="noConversion"/>
  </si>
  <si>
    <t>업 무 내 용</t>
    <phoneticPr fontId="1" type="noConversion"/>
  </si>
  <si>
    <t>1. 안전관리/관경관리/보건관리</t>
    <phoneticPr fontId="1" type="noConversion"/>
  </si>
  <si>
    <t>2. 총무업무 및 기타서류업무</t>
    <phoneticPr fontId="1" type="noConversion"/>
  </si>
  <si>
    <t>구 인 요 건</t>
    <phoneticPr fontId="1" type="noConversion"/>
  </si>
  <si>
    <t>대기환경기사 자격증, 산업위생기사 등 관련 자격증 보유자</t>
    <phoneticPr fontId="1" type="noConversion"/>
  </si>
  <si>
    <t>관련 학과 전공자</t>
    <phoneticPr fontId="1" type="noConversion"/>
  </si>
  <si>
    <t>전 공 학 과</t>
    <phoneticPr fontId="1" type="noConversion"/>
  </si>
  <si>
    <t>환경학과., 보건학과, 산업안전 등</t>
    <phoneticPr fontId="1" type="noConversion"/>
  </si>
  <si>
    <t>모 집 인 원</t>
    <phoneticPr fontId="1" type="noConversion"/>
  </si>
  <si>
    <t>여01명</t>
    <phoneticPr fontId="1" type="noConversion"/>
  </si>
  <si>
    <t>연         령</t>
    <phoneticPr fontId="1" type="noConversion"/>
  </si>
  <si>
    <t>입 사 형 태</t>
    <phoneticPr fontId="1" type="noConversion"/>
  </si>
  <si>
    <t>고 용 형 태</t>
    <phoneticPr fontId="1" type="noConversion"/>
  </si>
  <si>
    <t>수습 3개월 후, 정규직 전환</t>
    <phoneticPr fontId="1" type="noConversion"/>
  </si>
  <si>
    <r>
      <rPr>
        <b/>
        <sz val="9"/>
        <color theme="1"/>
        <rFont val="맑은 고딕"/>
        <family val="3"/>
        <charset val="129"/>
        <scheme val="minor"/>
      </rPr>
      <t>임 금 현 황</t>
    </r>
    <r>
      <rPr>
        <sz val="9"/>
        <color theme="1"/>
        <rFont val="맑은 고딕"/>
        <family val="2"/>
        <charset val="129"/>
        <scheme val="minor"/>
      </rPr>
      <t xml:space="preserve">
(필 수 기 록)</t>
    </r>
    <phoneticPr fontId="1" type="noConversion"/>
  </si>
  <si>
    <t>연봉제</t>
    <phoneticPr fontId="1" type="noConversion"/>
  </si>
  <si>
    <t>연봉외</t>
    <phoneticPr fontId="1" type="noConversion"/>
  </si>
  <si>
    <t>월급제</t>
    <phoneticPr fontId="1" type="noConversion"/>
  </si>
  <si>
    <t>상여금</t>
    <phoneticPr fontId="1" type="noConversion"/>
  </si>
  <si>
    <t>기 타</t>
    <phoneticPr fontId="1" type="noConversion"/>
  </si>
  <si>
    <t>근 무 시 간</t>
    <phoneticPr fontId="1" type="noConversion"/>
  </si>
  <si>
    <t>평   일</t>
    <phoneticPr fontId="1" type="noConversion"/>
  </si>
  <si>
    <t>08:00~17:00</t>
    <phoneticPr fontId="1" type="noConversion"/>
  </si>
  <si>
    <t>토요일</t>
    <phoneticPr fontId="1" type="noConversion"/>
  </si>
  <si>
    <t>교 대 근 무</t>
    <phoneticPr fontId="1" type="noConversion"/>
  </si>
  <si>
    <t>4  대 보 험</t>
    <phoneticPr fontId="1" type="noConversion"/>
  </si>
  <si>
    <t>적용</t>
    <phoneticPr fontId="1" type="noConversion"/>
  </si>
  <si>
    <t>복 리 후 생</t>
    <phoneticPr fontId="1" type="noConversion"/>
  </si>
  <si>
    <t>중식제공, 근무복 제공, 통근버스 운용</t>
    <phoneticPr fontId="1" type="noConversion"/>
  </si>
  <si>
    <t>교   통   편</t>
    <phoneticPr fontId="1" type="noConversion"/>
  </si>
  <si>
    <t xml:space="preserve">22번, 55번 버스 </t>
    <phoneticPr fontId="1" type="noConversion"/>
  </si>
  <si>
    <t>제 출 서 류</t>
    <phoneticPr fontId="1" type="noConversion"/>
  </si>
  <si>
    <t>면접 - 이력서, 자기소개서 채용확정시 - 자격증 사본, 주민등록등본</t>
    <phoneticPr fontId="1" type="noConversion"/>
  </si>
  <si>
    <t>지 원 방 법</t>
    <phoneticPr fontId="1" type="noConversion"/>
  </si>
  <si>
    <t>접수마감일</t>
    <phoneticPr fontId="1" type="noConversion"/>
  </si>
  <si>
    <t>면접일자</t>
    <phoneticPr fontId="1" type="noConversion"/>
  </si>
  <si>
    <t>미정</t>
    <phoneticPr fontId="1" type="noConversion"/>
  </si>
  <si>
    <t>합격발표일</t>
    <phoneticPr fontId="1" type="noConversion"/>
  </si>
  <si>
    <t>미정\</t>
    <phoneticPr fontId="1" type="noConversion"/>
  </si>
  <si>
    <t>채 용 담 당</t>
    <phoneticPr fontId="1" type="noConversion"/>
  </si>
  <si>
    <t>성   명</t>
    <phoneticPr fontId="1" type="noConversion"/>
  </si>
  <si>
    <t>허재완</t>
    <phoneticPr fontId="1" type="noConversion"/>
  </si>
  <si>
    <t>직   함</t>
    <phoneticPr fontId="1" type="noConversion"/>
  </si>
  <si>
    <t>과장</t>
    <phoneticPr fontId="1" type="noConversion"/>
  </si>
  <si>
    <t>부  서</t>
    <phoneticPr fontId="1" type="noConversion"/>
  </si>
  <si>
    <t>관리팀</t>
    <phoneticPr fontId="1" type="noConversion"/>
  </si>
  <si>
    <t>연락처</t>
    <phoneticPr fontId="1" type="noConversion"/>
  </si>
  <si>
    <t>010-2212-0581</t>
    <phoneticPr fontId="1" type="noConversion"/>
  </si>
  <si>
    <t>E-mail</t>
    <phoneticPr fontId="1" type="noConversion"/>
  </si>
  <si>
    <t>jaewoan.her@daelimfaucet.com</t>
    <phoneticPr fontId="1" type="noConversion"/>
  </si>
  <si>
    <t>이메일접수</t>
    <phoneticPr fontId="1" type="noConversion"/>
  </si>
  <si>
    <t>12월22일</t>
    <phoneticPr fontId="1" type="noConversion"/>
  </si>
  <si>
    <t>12월22일</t>
    <phoneticPr fontId="1" type="noConversion"/>
  </si>
  <si>
    <t>2700만원</t>
    <phoneticPr fontId="1" type="noConversion"/>
  </si>
  <si>
    <t>2700만원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</si>
</sst>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&quot;연&quot;\ #,##0\ &quot;만&quot;&quot;원&quot;"/>
    <numFmt numFmtId="177" formatCode="&quot;월&quot;\ #,##0\ &quot;만&quot;&quot;원&quot;"/>
    <numFmt numFmtId="178" formatCode="#,##0&quot;명&quot;"/>
    <numFmt numFmtId="179" formatCode="#,##0&quot;억&quot;&quot;원&quot;"/>
    <numFmt numFmtId="180" formatCode="g"/>
    <numFmt numFmtId="181" formatCode="&quot;월&quot;\ General&quot;만&quot;&quot;원&quot;"/>
    <numFmt numFmtId="182" formatCode="&quot;연&quot;\ General\ &quot;만&quot;&quot;원&quot;"/>
    <numFmt numFmtId="183" formatCode="&quot;월&quot;\ General\ &quot;만&quot;&quot;원&quot;"/>
    <numFmt numFmtId="184" formatCode="m&quot;/&quot;d;@"/>
    <numFmt numFmtId="185" formatCode="General&quot;명&quot;"/>
    <numFmt numFmtId="186" formatCode="General&quot;억&quot;&quot;원&quot;"/>
    <numFmt numFmtId="187" formatCode="General&quot;년&quot;"/>
    <numFmt numFmtId="188" formatCode="m&quot;월&quot;\ d&quot;일&quot;;@"/>
  </numFmts>
  <fonts count="3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5"/>
      <color rgb="FF000000"/>
      <name val="휴먼모음T"/>
      <family val="1"/>
      <charset val="129"/>
    </font>
    <font>
      <sz val="9"/>
      <color theme="1"/>
      <name val="맑은 고딕"/>
      <family val="2"/>
      <charset val="129"/>
      <scheme val="minor"/>
    </font>
    <font>
      <sz val="10"/>
      <color rgb="FF000000"/>
      <name val="휴먼모음T"/>
      <family val="1"/>
      <charset val="129"/>
    </font>
    <font>
      <b/>
      <sz val="10"/>
      <color rgb="FF000000"/>
      <name val="맑은 고딕"/>
      <family val="3"/>
      <charset val="129"/>
    </font>
    <font>
      <sz val="15"/>
      <color rgb="FF000000"/>
      <name val="휴먼모음T"/>
      <family val="1"/>
      <charset val="129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6"/>
      <color rgb="FF00000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</font>
    <font>
      <sz val="9"/>
      <name val="맑은 고딕"/>
      <family val="2"/>
      <charset val="129"/>
      <scheme val="minor"/>
    </font>
    <font>
      <sz val="9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0"/>
      <color rgb="FF000000"/>
      <name val="바탕"/>
      <family val="1"/>
      <charset val="129"/>
    </font>
    <font>
      <b/>
      <sz val="8"/>
      <color rgb="FF000000"/>
      <name val="굴림체"/>
      <family val="3"/>
      <charset val="129"/>
    </font>
    <font>
      <sz val="8"/>
      <color rgb="FF000000"/>
      <name val="굴림체"/>
      <family val="3"/>
      <charset val="129"/>
    </font>
    <font>
      <sz val="8"/>
      <color theme="1"/>
      <name val="맑은 고딕"/>
      <family val="2"/>
      <charset val="129"/>
      <scheme val="minor"/>
    </font>
    <font>
      <b/>
      <sz val="12"/>
      <color rgb="FF000000"/>
      <name val="맑은 고딕"/>
      <family val="3"/>
      <charset val="129"/>
    </font>
    <font>
      <sz val="8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8"/>
      <color rgb="FF000000"/>
      <name val="바탕"/>
      <family val="1"/>
      <charset val="129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</font>
    <font>
      <u/>
      <sz val="9"/>
      <color theme="10"/>
      <name val="맑은 고딕"/>
      <family val="3"/>
      <charset val="129"/>
    </font>
    <font>
      <u/>
      <sz val="9"/>
      <name val="맑은 고딕"/>
      <family val="3"/>
      <charset val="129"/>
    </font>
    <font>
      <b/>
      <sz val="8"/>
      <color rgb="FFF11212"/>
      <name val="굴림체"/>
      <family val="3"/>
      <charset val="129"/>
    </font>
    <font>
      <sz val="9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1E1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30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>
      <alignment vertical="center"/>
    </xf>
    <xf numFmtId="49" fontId="0" fillId="0" borderId="0" xfId="0" applyNumberFormat="1" applyBorder="1" applyAlignment="1">
      <alignment vertical="center"/>
    </xf>
    <xf numFmtId="49" fontId="0" fillId="0" borderId="30" xfId="0" applyNumberFormat="1" applyBorder="1" applyAlignment="1">
      <alignment vertical="center"/>
    </xf>
    <xf numFmtId="49" fontId="17" fillId="0" borderId="31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0" fillId="0" borderId="33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49" fontId="0" fillId="0" borderId="34" xfId="0" applyNumberFormat="1" applyBorder="1" applyAlignment="1">
      <alignment vertical="center"/>
    </xf>
    <xf numFmtId="49" fontId="0" fillId="0" borderId="35" xfId="0" applyNumberFormat="1" applyBorder="1" applyAlignment="1">
      <alignment vertical="center"/>
    </xf>
    <xf numFmtId="49" fontId="0" fillId="0" borderId="36" xfId="0" applyNumberFormat="1" applyBorder="1" applyAlignment="1">
      <alignment vertical="center"/>
    </xf>
    <xf numFmtId="49" fontId="19" fillId="3" borderId="0" xfId="0" applyNumberFormat="1" applyFont="1" applyFill="1" applyBorder="1" applyAlignment="1">
      <alignment horizontal="left" vertical="center" wrapText="1"/>
    </xf>
    <xf numFmtId="49" fontId="20" fillId="3" borderId="0" xfId="0" applyNumberFormat="1" applyFont="1" applyFill="1" applyBorder="1" applyAlignment="1">
      <alignment horizontal="center" vertical="center" wrapText="1"/>
    </xf>
    <xf numFmtId="49" fontId="20" fillId="3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/>
    </xf>
    <xf numFmtId="49" fontId="18" fillId="3" borderId="0" xfId="0" applyNumberFormat="1" applyFont="1" applyFill="1" applyBorder="1" applyAlignment="1">
      <alignment horizontal="left" vertical="center" wrapText="1"/>
    </xf>
    <xf numFmtId="49" fontId="0" fillId="0" borderId="37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38" xfId="0" applyNumberFormat="1" applyBorder="1" applyAlignment="1">
      <alignment vertical="center"/>
    </xf>
    <xf numFmtId="49" fontId="20" fillId="3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17" fillId="0" borderId="0" xfId="0" applyFont="1" applyBorder="1">
      <alignment vertical="center"/>
    </xf>
    <xf numFmtId="0" fontId="0" fillId="0" borderId="0" xfId="0" applyNumberFormat="1" applyBorder="1">
      <alignment vertical="center"/>
    </xf>
    <xf numFmtId="180" fontId="8" fillId="0" borderId="3" xfId="0" applyNumberFormat="1" applyFont="1" applyBorder="1" applyAlignment="1">
      <alignment horizontal="center" vertical="center"/>
    </xf>
    <xf numFmtId="180" fontId="3" fillId="0" borderId="13" xfId="0" applyNumberFormat="1" applyFont="1" applyBorder="1">
      <alignment vertical="center"/>
    </xf>
    <xf numFmtId="180" fontId="3" fillId="0" borderId="13" xfId="0" applyNumberFormat="1" applyFont="1" applyBorder="1" applyAlignment="1">
      <alignment vertical="center"/>
    </xf>
    <xf numFmtId="180" fontId="3" fillId="0" borderId="0" xfId="0" applyNumberFormat="1" applyFont="1">
      <alignment vertical="center"/>
    </xf>
    <xf numFmtId="180" fontId="3" fillId="0" borderId="0" xfId="0" applyNumberFormat="1" applyFont="1" applyAlignment="1">
      <alignment vertical="center"/>
    </xf>
    <xf numFmtId="180" fontId="3" fillId="0" borderId="8" xfId="0" applyNumberFormat="1" applyFont="1" applyBorder="1">
      <alignment vertical="center"/>
    </xf>
    <xf numFmtId="180" fontId="3" fillId="0" borderId="8" xfId="0" applyNumberFormat="1" applyFont="1" applyBorder="1" applyAlignment="1">
      <alignment vertical="center"/>
    </xf>
    <xf numFmtId="180" fontId="3" fillId="0" borderId="3" xfId="0" applyNumberFormat="1" applyFont="1" applyBorder="1" applyAlignment="1">
      <alignment horizontal="center" vertical="center"/>
    </xf>
    <xf numFmtId="180" fontId="3" fillId="0" borderId="0" xfId="0" applyNumberFormat="1" applyFont="1" applyBorder="1">
      <alignment vertical="center"/>
    </xf>
    <xf numFmtId="180" fontId="20" fillId="3" borderId="0" xfId="0" applyNumberFormat="1" applyFont="1" applyFill="1" applyBorder="1" applyAlignment="1">
      <alignment horizontal="left" vertical="center" wrapText="1"/>
    </xf>
    <xf numFmtId="180" fontId="20" fillId="3" borderId="0" xfId="0" applyNumberFormat="1" applyFont="1" applyFill="1" applyBorder="1" applyAlignment="1">
      <alignment horizontal="center" vertical="center" wrapText="1"/>
    </xf>
    <xf numFmtId="180" fontId="19" fillId="3" borderId="0" xfId="0" applyNumberFormat="1" applyFont="1" applyFill="1" applyBorder="1" applyAlignment="1">
      <alignment vertical="center" wrapText="1"/>
    </xf>
    <xf numFmtId="180" fontId="19" fillId="3" borderId="0" xfId="0" applyNumberFormat="1" applyFont="1" applyFill="1" applyBorder="1" applyAlignment="1">
      <alignment horizontal="left" vertical="center" wrapText="1"/>
    </xf>
    <xf numFmtId="182" fontId="20" fillId="3" borderId="0" xfId="0" applyNumberFormat="1" applyFont="1" applyFill="1" applyBorder="1" applyAlignment="1">
      <alignment horizontal="left" vertical="center" wrapText="1"/>
    </xf>
    <xf numFmtId="183" fontId="20" fillId="3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9" fontId="0" fillId="0" borderId="0" xfId="0" applyNumberFormat="1" applyAlignment="1">
      <alignment horizontal="left" vertical="center"/>
    </xf>
    <xf numFmtId="0" fontId="20" fillId="3" borderId="0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 horizontal="left" vertical="center"/>
    </xf>
    <xf numFmtId="0" fontId="0" fillId="2" borderId="0" xfId="0" applyNumberFormat="1" applyFill="1" applyAlignment="1">
      <alignment horizontal="left" vertical="center"/>
    </xf>
    <xf numFmtId="0" fontId="0" fillId="0" borderId="0" xfId="0" applyNumberFormat="1">
      <alignment vertical="center"/>
    </xf>
    <xf numFmtId="0" fontId="0" fillId="0" borderId="0" xfId="0" applyNumberFormat="1" applyFill="1" applyAlignment="1">
      <alignment horizontal="left" vertical="center"/>
    </xf>
    <xf numFmtId="180" fontId="20" fillId="3" borderId="0" xfId="0" applyNumberFormat="1" applyFont="1" applyFill="1" applyBorder="1" applyAlignment="1">
      <alignment vertical="center" wrapText="1"/>
    </xf>
    <xf numFmtId="49" fontId="21" fillId="0" borderId="35" xfId="0" applyNumberFormat="1" applyFont="1" applyBorder="1" applyAlignment="1">
      <alignment vertical="center"/>
    </xf>
    <xf numFmtId="49" fontId="21" fillId="0" borderId="36" xfId="0" applyNumberFormat="1" applyFont="1" applyBorder="1" applyAlignment="1">
      <alignment vertical="center"/>
    </xf>
    <xf numFmtId="0" fontId="21" fillId="0" borderId="0" xfId="0" applyFont="1">
      <alignment vertical="center"/>
    </xf>
    <xf numFmtId="0" fontId="8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9" fontId="0" fillId="0" borderId="0" xfId="0" applyNumberFormat="1" applyFill="1" applyAlignment="1">
      <alignment horizontal="left" vertical="center"/>
    </xf>
    <xf numFmtId="0" fontId="23" fillId="0" borderId="1" xfId="0" applyFont="1" applyBorder="1" applyAlignment="1">
      <alignment horizontal="center" vertical="center" wrapText="1"/>
    </xf>
    <xf numFmtId="180" fontId="23" fillId="0" borderId="1" xfId="0" applyNumberFormat="1" applyFont="1" applyBorder="1" applyAlignment="1">
      <alignment horizontal="center" vertical="center" wrapText="1"/>
    </xf>
    <xf numFmtId="180" fontId="25" fillId="0" borderId="1" xfId="0" applyNumberFormat="1" applyFont="1" applyBorder="1" applyAlignment="1">
      <alignment horizontal="center" vertical="center" wrapText="1"/>
    </xf>
    <xf numFmtId="180" fontId="25" fillId="0" borderId="1" xfId="0" applyNumberFormat="1" applyFont="1" applyBorder="1" applyAlignment="1">
      <alignment horizontal="justify" vertical="center" wrapText="1"/>
    </xf>
    <xf numFmtId="0" fontId="23" fillId="0" borderId="2" xfId="0" applyFont="1" applyBorder="1" applyAlignment="1">
      <alignment horizontal="center" vertical="center" wrapText="1"/>
    </xf>
    <xf numFmtId="180" fontId="23" fillId="0" borderId="2" xfId="0" applyNumberFormat="1" applyFont="1" applyBorder="1" applyAlignment="1">
      <alignment horizontal="center" vertical="center" wrapText="1"/>
    </xf>
    <xf numFmtId="180" fontId="25" fillId="0" borderId="2" xfId="0" applyNumberFormat="1" applyFont="1" applyBorder="1" applyAlignment="1">
      <alignment horizontal="center" vertical="center" wrapText="1"/>
    </xf>
    <xf numFmtId="180" fontId="25" fillId="0" borderId="2" xfId="0" applyNumberFormat="1" applyFont="1" applyBorder="1" applyAlignment="1">
      <alignment horizontal="justify" vertical="center" wrapText="1"/>
    </xf>
    <xf numFmtId="0" fontId="3" fillId="0" borderId="87" xfId="0" applyFont="1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180" fontId="8" fillId="0" borderId="3" xfId="0" applyNumberFormat="1" applyFont="1" applyBorder="1" applyAlignment="1">
      <alignment horizontal="center" vertical="center"/>
    </xf>
    <xf numFmtId="180" fontId="7" fillId="0" borderId="3" xfId="0" applyNumberFormat="1" applyFont="1" applyBorder="1" applyAlignment="1">
      <alignment horizontal="center" vertical="center"/>
    </xf>
    <xf numFmtId="180" fontId="3" fillId="0" borderId="3" xfId="0" applyNumberFormat="1" applyFont="1" applyBorder="1" applyAlignment="1">
      <alignment horizontal="center" vertical="center"/>
    </xf>
    <xf numFmtId="180" fontId="29" fillId="0" borderId="26" xfId="1" applyNumberFormat="1" applyFont="1" applyBorder="1" applyAlignment="1" applyProtection="1">
      <alignment horizontal="left" vertical="center" indent="1"/>
    </xf>
    <xf numFmtId="180" fontId="16" fillId="0" borderId="27" xfId="0" applyNumberFormat="1" applyFont="1" applyBorder="1" applyAlignment="1">
      <alignment horizontal="left" vertical="center" indent="1"/>
    </xf>
    <xf numFmtId="180" fontId="16" fillId="0" borderId="4" xfId="0" applyNumberFormat="1" applyFont="1" applyBorder="1" applyAlignment="1">
      <alignment horizontal="left" vertical="center" indent="1"/>
    </xf>
    <xf numFmtId="180" fontId="7" fillId="0" borderId="26" xfId="0" applyNumberFormat="1" applyFont="1" applyBorder="1" applyAlignment="1">
      <alignment horizontal="left" vertical="center" indent="1"/>
    </xf>
    <xf numFmtId="180" fontId="7" fillId="0" borderId="27" xfId="0" applyNumberFormat="1" applyFont="1" applyBorder="1" applyAlignment="1">
      <alignment horizontal="left" vertical="center" indent="1"/>
    </xf>
    <xf numFmtId="180" fontId="7" fillId="0" borderId="4" xfId="0" applyNumberFormat="1" applyFont="1" applyBorder="1" applyAlignment="1">
      <alignment horizontal="left" vertical="center" indent="1"/>
    </xf>
    <xf numFmtId="180" fontId="7" fillId="0" borderId="26" xfId="0" applyNumberFormat="1" applyFont="1" applyBorder="1" applyAlignment="1">
      <alignment horizontal="center" vertical="center"/>
    </xf>
    <xf numFmtId="180" fontId="7" fillId="0" borderId="4" xfId="0" applyNumberFormat="1" applyFont="1" applyBorder="1" applyAlignment="1">
      <alignment horizontal="center" vertical="center"/>
    </xf>
    <xf numFmtId="180" fontId="7" fillId="0" borderId="27" xfId="0" applyNumberFormat="1" applyFont="1" applyBorder="1" applyAlignment="1">
      <alignment horizontal="center" vertical="center"/>
    </xf>
    <xf numFmtId="180" fontId="8" fillId="0" borderId="26" xfId="0" applyNumberFormat="1" applyFont="1" applyBorder="1" applyAlignment="1">
      <alignment horizontal="center" vertical="center"/>
    </xf>
    <xf numFmtId="180" fontId="8" fillId="0" borderId="4" xfId="0" applyNumberFormat="1" applyFont="1" applyBorder="1" applyAlignment="1">
      <alignment horizontal="center" vertical="center"/>
    </xf>
    <xf numFmtId="180" fontId="3" fillId="0" borderId="26" xfId="0" applyNumberFormat="1" applyFont="1" applyBorder="1" applyAlignment="1">
      <alignment horizontal="center" vertical="center"/>
    </xf>
    <xf numFmtId="180" fontId="3" fillId="0" borderId="27" xfId="0" applyNumberFormat="1" applyFont="1" applyBorder="1" applyAlignment="1">
      <alignment horizontal="center" vertical="center"/>
    </xf>
    <xf numFmtId="180" fontId="3" fillId="0" borderId="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80" fontId="7" fillId="0" borderId="3" xfId="0" applyNumberFormat="1" applyFont="1" applyBorder="1" applyAlignment="1">
      <alignment horizontal="center" vertical="center" wrapText="1"/>
    </xf>
    <xf numFmtId="182" fontId="3" fillId="0" borderId="26" xfId="0" applyNumberFormat="1" applyFont="1" applyBorder="1" applyAlignment="1">
      <alignment horizontal="right" vertical="center"/>
    </xf>
    <xf numFmtId="182" fontId="3" fillId="0" borderId="4" xfId="0" applyNumberFormat="1" applyFont="1" applyBorder="1" applyAlignment="1">
      <alignment horizontal="right" vertical="center"/>
    </xf>
    <xf numFmtId="180" fontId="3" fillId="0" borderId="26" xfId="0" applyNumberFormat="1" applyFont="1" applyBorder="1" applyAlignment="1">
      <alignment horizontal="left" vertical="center" indent="1"/>
    </xf>
    <xf numFmtId="180" fontId="3" fillId="0" borderId="27" xfId="0" applyNumberFormat="1" applyFont="1" applyBorder="1" applyAlignment="1">
      <alignment horizontal="left" vertical="center" indent="1"/>
    </xf>
    <xf numFmtId="180" fontId="3" fillId="0" borderId="4" xfId="0" applyNumberFormat="1" applyFont="1" applyBorder="1" applyAlignment="1">
      <alignment horizontal="left" vertical="center" indent="1"/>
    </xf>
    <xf numFmtId="181" fontId="3" fillId="0" borderId="26" xfId="0" applyNumberFormat="1" applyFont="1" applyBorder="1" applyAlignment="1">
      <alignment horizontal="right" vertical="center"/>
    </xf>
    <xf numFmtId="181" fontId="3" fillId="0" borderId="4" xfId="0" applyNumberFormat="1" applyFont="1" applyBorder="1" applyAlignment="1">
      <alignment horizontal="right" vertical="center"/>
    </xf>
    <xf numFmtId="9" fontId="3" fillId="0" borderId="26" xfId="0" applyNumberFormat="1" applyFont="1" applyBorder="1" applyAlignment="1">
      <alignment horizontal="center" vertical="center"/>
    </xf>
    <xf numFmtId="9" fontId="3" fillId="0" borderId="4" xfId="0" applyNumberFormat="1" applyFont="1" applyBorder="1" applyAlignment="1">
      <alignment horizontal="center" vertical="center"/>
    </xf>
    <xf numFmtId="180" fontId="28" fillId="0" borderId="26" xfId="1" applyNumberFormat="1" applyFont="1" applyBorder="1" applyAlignment="1" applyProtection="1">
      <alignment horizontal="left" vertical="center" inden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80" fontId="3" fillId="0" borderId="18" xfId="0" applyNumberFormat="1" applyFont="1" applyBorder="1" applyAlignment="1">
      <alignment horizontal="center" vertical="center"/>
    </xf>
    <xf numFmtId="180" fontId="3" fillId="0" borderId="19" xfId="0" applyNumberFormat="1" applyFont="1" applyBorder="1" applyAlignment="1">
      <alignment horizontal="center" vertical="center"/>
    </xf>
    <xf numFmtId="180" fontId="3" fillId="0" borderId="20" xfId="0" applyNumberFormat="1" applyFont="1" applyBorder="1" applyAlignment="1">
      <alignment horizontal="center" vertical="center"/>
    </xf>
    <xf numFmtId="180" fontId="3" fillId="0" borderId="21" xfId="0" applyNumberFormat="1" applyFont="1" applyBorder="1" applyAlignment="1">
      <alignment horizontal="left" vertical="top" wrapText="1"/>
    </xf>
    <xf numFmtId="180" fontId="3" fillId="0" borderId="0" xfId="0" applyNumberFormat="1" applyFont="1" applyBorder="1" applyAlignment="1">
      <alignment horizontal="left" vertical="top" wrapText="1"/>
    </xf>
    <xf numFmtId="180" fontId="3" fillId="0" borderId="22" xfId="0" applyNumberFormat="1" applyFont="1" applyBorder="1" applyAlignment="1">
      <alignment horizontal="left" vertical="top" wrapText="1"/>
    </xf>
    <xf numFmtId="180" fontId="3" fillId="0" borderId="23" xfId="0" applyNumberFormat="1" applyFont="1" applyBorder="1" applyAlignment="1">
      <alignment horizontal="center" vertical="center"/>
    </xf>
    <xf numFmtId="180" fontId="3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center" vertical="center"/>
    </xf>
    <xf numFmtId="180" fontId="8" fillId="0" borderId="15" xfId="0" applyNumberFormat="1" applyFont="1" applyBorder="1" applyAlignment="1">
      <alignment horizontal="center" vertical="center"/>
    </xf>
    <xf numFmtId="180" fontId="8" fillId="0" borderId="17" xfId="0" applyNumberFormat="1" applyFont="1" applyBorder="1" applyAlignment="1">
      <alignment horizontal="center" vertical="center"/>
    </xf>
    <xf numFmtId="180" fontId="3" fillId="0" borderId="26" xfId="0" applyNumberFormat="1" applyFont="1" applyBorder="1" applyAlignment="1">
      <alignment horizontal="left" vertical="center" wrapText="1" indent="1"/>
    </xf>
    <xf numFmtId="180" fontId="3" fillId="0" borderId="27" xfId="0" applyNumberFormat="1" applyFont="1" applyBorder="1" applyAlignment="1">
      <alignment horizontal="left" vertical="center" wrapText="1" indent="1"/>
    </xf>
    <xf numFmtId="180" fontId="3" fillId="0" borderId="4" xfId="0" applyNumberFormat="1" applyFont="1" applyBorder="1" applyAlignment="1">
      <alignment horizontal="left" vertical="center" wrapText="1" indent="1"/>
    </xf>
    <xf numFmtId="185" fontId="7" fillId="0" borderId="26" xfId="0" applyNumberFormat="1" applyFont="1" applyBorder="1" applyAlignment="1">
      <alignment horizontal="right" vertical="center"/>
    </xf>
    <xf numFmtId="185" fontId="7" fillId="0" borderId="4" xfId="0" applyNumberFormat="1" applyFont="1" applyBorder="1" applyAlignment="1">
      <alignment horizontal="right" vertical="center"/>
    </xf>
    <xf numFmtId="186" fontId="7" fillId="0" borderId="26" xfId="0" applyNumberFormat="1" applyFont="1" applyBorder="1" applyAlignment="1">
      <alignment horizontal="right" vertical="center"/>
    </xf>
    <xf numFmtId="186" fontId="7" fillId="0" borderId="4" xfId="0" applyNumberFormat="1" applyFont="1" applyBorder="1" applyAlignment="1">
      <alignment horizontal="right" vertical="center"/>
    </xf>
    <xf numFmtId="187" fontId="7" fillId="0" borderId="26" xfId="0" applyNumberFormat="1" applyFont="1" applyBorder="1" applyAlignment="1">
      <alignment horizontal="center" vertical="center"/>
    </xf>
    <xf numFmtId="187" fontId="7" fillId="0" borderId="4" xfId="0" applyNumberFormat="1" applyFont="1" applyBorder="1" applyAlignment="1">
      <alignment horizontal="center" vertical="center"/>
    </xf>
    <xf numFmtId="180" fontId="15" fillId="0" borderId="26" xfId="0" applyNumberFormat="1" applyFont="1" applyBorder="1" applyAlignment="1">
      <alignment horizontal="left" vertical="center" shrinkToFit="1"/>
    </xf>
    <xf numFmtId="180" fontId="16" fillId="0" borderId="27" xfId="0" applyNumberFormat="1" applyFont="1" applyBorder="1" applyAlignment="1">
      <alignment horizontal="left" vertical="center" shrinkToFit="1"/>
    </xf>
    <xf numFmtId="180" fontId="16" fillId="0" borderId="4" xfId="0" applyNumberFormat="1" applyFont="1" applyBorder="1" applyAlignment="1">
      <alignment horizontal="left" vertical="center" shrinkToFit="1"/>
    </xf>
    <xf numFmtId="180" fontId="16" fillId="0" borderId="26" xfId="0" applyNumberFormat="1" applyFont="1" applyBorder="1" applyAlignment="1">
      <alignment horizontal="left" vertical="center"/>
    </xf>
    <xf numFmtId="180" fontId="16" fillId="0" borderId="27" xfId="0" applyNumberFormat="1" applyFont="1" applyBorder="1" applyAlignment="1">
      <alignment horizontal="left" vertical="center"/>
    </xf>
    <xf numFmtId="180" fontId="16" fillId="0" borderId="4" xfId="0" applyNumberFormat="1" applyFont="1" applyBorder="1" applyAlignment="1">
      <alignment horizontal="left" vertical="center"/>
    </xf>
    <xf numFmtId="184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hidden="1"/>
    </xf>
    <xf numFmtId="180" fontId="3" fillId="0" borderId="3" xfId="0" applyNumberFormat="1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 indent="2"/>
    </xf>
    <xf numFmtId="0" fontId="5" fillId="0" borderId="2" xfId="0" applyFont="1" applyBorder="1" applyAlignment="1">
      <alignment horizontal="left" vertical="center" wrapText="1" indent="2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 indent="2"/>
    </xf>
    <xf numFmtId="0" fontId="5" fillId="0" borderId="1" xfId="0" applyFont="1" applyBorder="1" applyAlignment="1">
      <alignment horizontal="left" vertical="center" wrapText="1" indent="2"/>
    </xf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180" fontId="25" fillId="0" borderId="48" xfId="0" applyNumberFormat="1" applyFont="1" applyBorder="1" applyAlignment="1">
      <alignment horizontal="center" vertical="center" wrapText="1"/>
    </xf>
    <xf numFmtId="180" fontId="25" fillId="0" borderId="66" xfId="0" applyNumberFormat="1" applyFont="1" applyBorder="1" applyAlignment="1">
      <alignment horizontal="center" vertical="center" wrapText="1"/>
    </xf>
    <xf numFmtId="180" fontId="23" fillId="0" borderId="48" xfId="0" applyNumberFormat="1" applyFont="1" applyBorder="1" applyAlignment="1">
      <alignment horizontal="center" vertical="center" wrapText="1"/>
    </xf>
    <xf numFmtId="180" fontId="23" fillId="0" borderId="66" xfId="0" applyNumberFormat="1" applyFont="1" applyBorder="1" applyAlignment="1">
      <alignment horizontal="center" vertical="center" wrapText="1"/>
    </xf>
    <xf numFmtId="180" fontId="25" fillId="0" borderId="52" xfId="0" applyNumberFormat="1" applyFont="1" applyBorder="1" applyAlignment="1">
      <alignment horizontal="justify" vertical="center" wrapText="1"/>
    </xf>
    <xf numFmtId="180" fontId="25" fillId="0" borderId="67" xfId="0" applyNumberFormat="1" applyFont="1" applyBorder="1" applyAlignment="1">
      <alignment horizontal="justify" vertical="center" wrapText="1"/>
    </xf>
    <xf numFmtId="180" fontId="23" fillId="0" borderId="70" xfId="0" applyNumberFormat="1" applyFont="1" applyBorder="1" applyAlignment="1">
      <alignment horizontal="center" vertical="center" wrapText="1"/>
    </xf>
    <xf numFmtId="180" fontId="23" fillId="0" borderId="71" xfId="0" applyNumberFormat="1" applyFont="1" applyBorder="1" applyAlignment="1">
      <alignment horizontal="center" vertical="center" wrapText="1"/>
    </xf>
    <xf numFmtId="180" fontId="23" fillId="0" borderId="64" xfId="0" applyNumberFormat="1" applyFont="1" applyBorder="1" applyAlignment="1">
      <alignment horizontal="center" vertical="center" wrapText="1"/>
    </xf>
    <xf numFmtId="180" fontId="23" fillId="0" borderId="68" xfId="0" applyNumberFormat="1" applyFont="1" applyBorder="1" applyAlignment="1">
      <alignment horizontal="center" vertical="center" wrapText="1"/>
    </xf>
    <xf numFmtId="180" fontId="23" fillId="0" borderId="74" xfId="0" applyNumberFormat="1" applyFont="1" applyBorder="1" applyAlignment="1">
      <alignment horizontal="center" vertical="center" wrapText="1"/>
    </xf>
    <xf numFmtId="180" fontId="23" fillId="0" borderId="75" xfId="0" applyNumberFormat="1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180" fontId="23" fillId="0" borderId="78" xfId="0" applyNumberFormat="1" applyFont="1" applyBorder="1" applyAlignment="1">
      <alignment horizontal="center" vertical="center" wrapText="1"/>
    </xf>
    <xf numFmtId="180" fontId="23" fillId="0" borderId="83" xfId="0" applyNumberFormat="1" applyFont="1" applyBorder="1" applyAlignment="1">
      <alignment horizontal="center" vertical="center" wrapText="1"/>
    </xf>
    <xf numFmtId="180" fontId="23" fillId="0" borderId="63" xfId="0" applyNumberFormat="1" applyFont="1" applyBorder="1" applyAlignment="1">
      <alignment horizontal="center" vertical="center" wrapText="1"/>
    </xf>
    <xf numFmtId="180" fontId="23" fillId="0" borderId="79" xfId="0" applyNumberFormat="1" applyFont="1" applyBorder="1" applyAlignment="1">
      <alignment horizontal="center" vertical="center" wrapText="1"/>
    </xf>
    <xf numFmtId="180" fontId="23" fillId="0" borderId="84" xfId="0" applyNumberFormat="1" applyFont="1" applyBorder="1" applyAlignment="1">
      <alignment horizontal="center" vertical="center" wrapText="1"/>
    </xf>
    <xf numFmtId="180" fontId="23" fillId="0" borderId="85" xfId="0" applyNumberFormat="1" applyFont="1" applyBorder="1" applyAlignment="1">
      <alignment horizontal="right" vertical="center" wrapText="1"/>
    </xf>
    <xf numFmtId="180" fontId="23" fillId="0" borderId="70" xfId="0" applyNumberFormat="1" applyFont="1" applyBorder="1" applyAlignment="1">
      <alignment horizontal="right" vertical="center" wrapText="1"/>
    </xf>
    <xf numFmtId="180" fontId="23" fillId="0" borderId="86" xfId="0" applyNumberFormat="1" applyFont="1" applyBorder="1" applyAlignment="1">
      <alignment horizontal="left" vertical="center" wrapText="1"/>
    </xf>
    <xf numFmtId="180" fontId="23" fillId="0" borderId="71" xfId="0" applyNumberFormat="1" applyFont="1" applyBorder="1" applyAlignment="1">
      <alignment horizontal="left" vertical="center" wrapText="1"/>
    </xf>
    <xf numFmtId="180" fontId="23" fillId="0" borderId="61" xfId="0" applyNumberFormat="1" applyFont="1" applyBorder="1" applyAlignment="1">
      <alignment horizontal="center" vertical="center" wrapText="1"/>
    </xf>
    <xf numFmtId="180" fontId="23" fillId="0" borderId="72" xfId="0" applyNumberFormat="1" applyFont="1" applyBorder="1" applyAlignment="1">
      <alignment horizontal="center" vertical="center" wrapText="1"/>
    </xf>
    <xf numFmtId="180" fontId="23" fillId="0" borderId="73" xfId="0" applyNumberFormat="1" applyFont="1" applyBorder="1" applyAlignment="1">
      <alignment horizontal="center" vertical="center" wrapText="1"/>
    </xf>
    <xf numFmtId="180" fontId="23" fillId="0" borderId="12" xfId="0" applyNumberFormat="1" applyFont="1" applyBorder="1" applyAlignment="1">
      <alignment horizontal="center" vertical="center" wrapText="1"/>
    </xf>
    <xf numFmtId="180" fontId="23" fillId="0" borderId="14" xfId="0" applyNumberFormat="1" applyFont="1" applyBorder="1" applyAlignment="1">
      <alignment horizontal="center" vertical="center" wrapText="1"/>
    </xf>
    <xf numFmtId="180" fontId="23" fillId="0" borderId="76" xfId="0" applyNumberFormat="1" applyFont="1" applyBorder="1" applyAlignment="1">
      <alignment horizontal="right" vertical="center" wrapText="1"/>
    </xf>
    <xf numFmtId="180" fontId="23" fillId="0" borderId="77" xfId="0" applyNumberFormat="1" applyFont="1" applyBorder="1" applyAlignment="1">
      <alignment horizontal="left" vertical="center" wrapText="1"/>
    </xf>
    <xf numFmtId="180" fontId="23" fillId="0" borderId="7" xfId="0" applyNumberFormat="1" applyFont="1" applyBorder="1" applyAlignment="1">
      <alignment horizontal="center" vertical="center" wrapText="1"/>
    </xf>
    <xf numFmtId="180" fontId="23" fillId="0" borderId="9" xfId="0" applyNumberFormat="1" applyFont="1" applyBorder="1" applyAlignment="1">
      <alignment horizontal="center" vertical="center" wrapText="1"/>
    </xf>
    <xf numFmtId="180" fontId="25" fillId="0" borderId="61" xfId="0" applyNumberFormat="1" applyFont="1" applyBorder="1" applyAlignment="1">
      <alignment horizontal="center" vertical="center" wrapText="1"/>
    </xf>
    <xf numFmtId="184" fontId="23" fillId="0" borderId="61" xfId="0" applyNumberFormat="1" applyFont="1" applyBorder="1" applyAlignment="1">
      <alignment horizontal="center" vertical="center" wrapText="1"/>
    </xf>
    <xf numFmtId="184" fontId="23" fillId="0" borderId="48" xfId="0" applyNumberFormat="1" applyFont="1" applyBorder="1" applyAlignment="1">
      <alignment horizontal="center" vertical="center" wrapText="1"/>
    </xf>
    <xf numFmtId="180" fontId="25" fillId="0" borderId="62" xfId="0" applyNumberFormat="1" applyFont="1" applyBorder="1" applyAlignment="1">
      <alignment horizontal="center" vertical="center" wrapText="1"/>
    </xf>
    <xf numFmtId="180" fontId="25" fillId="0" borderId="52" xfId="0" applyNumberFormat="1" applyFont="1" applyBorder="1" applyAlignment="1">
      <alignment horizontal="center" vertical="center" wrapText="1"/>
    </xf>
    <xf numFmtId="0" fontId="24" fillId="3" borderId="40" xfId="0" applyFont="1" applyFill="1" applyBorder="1" applyAlignment="1">
      <alignment horizontal="center" vertical="center" wrapText="1"/>
    </xf>
    <xf numFmtId="0" fontId="24" fillId="3" borderId="47" xfId="0" applyFont="1" applyFill="1" applyBorder="1" applyAlignment="1">
      <alignment horizontal="center" vertical="center" wrapText="1"/>
    </xf>
    <xf numFmtId="0" fontId="24" fillId="3" borderId="53" xfId="0" applyFont="1" applyFill="1" applyBorder="1" applyAlignment="1">
      <alignment horizontal="center" vertical="center" wrapText="1"/>
    </xf>
    <xf numFmtId="0" fontId="24" fillId="3" borderId="41" xfId="0" applyFont="1" applyFill="1" applyBorder="1" applyAlignment="1">
      <alignment horizontal="center" vertical="center" wrapText="1"/>
    </xf>
    <xf numFmtId="0" fontId="24" fillId="3" borderId="48" xfId="0" applyFont="1" applyFill="1" applyBorder="1" applyAlignment="1">
      <alignment horizontal="center" vertical="center" wrapText="1"/>
    </xf>
    <xf numFmtId="0" fontId="24" fillId="3" borderId="54" xfId="0" applyFont="1" applyFill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180" fontId="23" fillId="0" borderId="69" xfId="0" applyNumberFormat="1" applyFont="1" applyBorder="1" applyAlignment="1">
      <alignment horizontal="center" vertical="center" wrapText="1"/>
    </xf>
    <xf numFmtId="180" fontId="23" fillId="0" borderId="81" xfId="0" applyNumberFormat="1" applyFont="1" applyBorder="1" applyAlignment="1">
      <alignment horizontal="right" vertical="center" wrapText="1"/>
    </xf>
    <xf numFmtId="180" fontId="23" fillId="0" borderId="82" xfId="0" applyNumberFormat="1" applyFont="1" applyBorder="1" applyAlignment="1">
      <alignment horizontal="left" vertical="center" wrapText="1"/>
    </xf>
    <xf numFmtId="0" fontId="24" fillId="3" borderId="41" xfId="0" applyNumberFormat="1" applyFont="1" applyFill="1" applyBorder="1" applyAlignment="1">
      <alignment horizontal="center" vertical="center" wrapText="1"/>
    </xf>
    <xf numFmtId="0" fontId="24" fillId="3" borderId="48" xfId="0" applyNumberFormat="1" applyFont="1" applyFill="1" applyBorder="1" applyAlignment="1">
      <alignment horizontal="center" vertical="center" wrapText="1"/>
    </xf>
    <xf numFmtId="0" fontId="24" fillId="3" borderId="54" xfId="0" applyNumberFormat="1" applyFont="1" applyFill="1" applyBorder="1" applyAlignment="1">
      <alignment horizontal="center" vertical="center" wrapText="1"/>
    </xf>
    <xf numFmtId="0" fontId="24" fillId="3" borderId="42" xfId="0" applyFont="1" applyFill="1" applyBorder="1" applyAlignment="1">
      <alignment horizontal="center" vertical="center" wrapText="1"/>
    </xf>
    <xf numFmtId="0" fontId="24" fillId="3" borderId="43" xfId="0" applyFont="1" applyFill="1" applyBorder="1" applyAlignment="1">
      <alignment horizontal="center" vertical="center" wrapText="1"/>
    </xf>
    <xf numFmtId="0" fontId="24" fillId="3" borderId="44" xfId="0" applyFont="1" applyFill="1" applyBorder="1" applyAlignment="1">
      <alignment horizontal="center" vertical="center" wrapText="1"/>
    </xf>
    <xf numFmtId="0" fontId="24" fillId="3" borderId="45" xfId="0" applyFont="1" applyFill="1" applyBorder="1" applyAlignment="1">
      <alignment horizontal="center" vertical="center" wrapText="1"/>
    </xf>
    <xf numFmtId="0" fontId="24" fillId="3" borderId="46" xfId="0" applyFont="1" applyFill="1" applyBorder="1" applyAlignment="1">
      <alignment horizontal="center" vertical="center" wrapText="1"/>
    </xf>
    <xf numFmtId="0" fontId="24" fillId="3" borderId="52" xfId="0" applyFont="1" applyFill="1" applyBorder="1" applyAlignment="1">
      <alignment horizontal="center" vertical="center" wrapText="1"/>
    </xf>
    <xf numFmtId="0" fontId="24" fillId="3" borderId="59" xfId="0" applyFont="1" applyFill="1" applyBorder="1" applyAlignment="1">
      <alignment horizontal="center" vertical="center" wrapText="1"/>
    </xf>
    <xf numFmtId="0" fontId="24" fillId="3" borderId="49" xfId="0" applyFont="1" applyFill="1" applyBorder="1" applyAlignment="1">
      <alignment horizontal="center" vertical="center" wrapText="1"/>
    </xf>
    <xf numFmtId="0" fontId="24" fillId="3" borderId="50" xfId="0" applyFont="1" applyFill="1" applyBorder="1" applyAlignment="1">
      <alignment horizontal="center" vertical="center" wrapText="1"/>
    </xf>
    <xf numFmtId="0" fontId="24" fillId="3" borderId="56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57" xfId="0" applyFont="1" applyFill="1" applyBorder="1" applyAlignment="1">
      <alignment horizontal="center" vertical="center" wrapText="1"/>
    </xf>
    <xf numFmtId="0" fontId="24" fillId="3" borderId="51" xfId="0" applyFont="1" applyFill="1" applyBorder="1" applyAlignment="1">
      <alignment horizontal="center" vertical="center" wrapText="1"/>
    </xf>
    <xf numFmtId="0" fontId="24" fillId="3" borderId="58" xfId="0" applyFont="1" applyFill="1" applyBorder="1" applyAlignment="1">
      <alignment horizontal="center" vertical="center" wrapText="1"/>
    </xf>
    <xf numFmtId="0" fontId="24" fillId="3" borderId="5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31" fontId="23" fillId="0" borderId="0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 shrinkToFit="1"/>
    </xf>
    <xf numFmtId="0" fontId="3" fillId="0" borderId="27" xfId="0" applyFont="1" applyBorder="1" applyAlignment="1">
      <alignment horizontal="left" vertical="center" indent="1" shrinkToFit="1"/>
    </xf>
    <xf numFmtId="0" fontId="3" fillId="0" borderId="4" xfId="0" applyFont="1" applyBorder="1" applyAlignment="1">
      <alignment horizontal="left" vertical="center" indent="1" shrinkToFit="1"/>
    </xf>
    <xf numFmtId="0" fontId="7" fillId="0" borderId="26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76" fontId="3" fillId="0" borderId="26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 indent="1"/>
    </xf>
    <xf numFmtId="0" fontId="7" fillId="0" borderId="27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49" fontId="3" fillId="0" borderId="26" xfId="0" applyNumberFormat="1" applyFont="1" applyBorder="1" applyAlignment="1">
      <alignment horizontal="left" vertical="center" indent="1"/>
    </xf>
    <xf numFmtId="49" fontId="3" fillId="0" borderId="27" xfId="0" applyNumberFormat="1" applyFont="1" applyBorder="1" applyAlignment="1">
      <alignment horizontal="left" vertical="center" indent="1"/>
    </xf>
    <xf numFmtId="49" fontId="3" fillId="0" borderId="4" xfId="0" applyNumberFormat="1" applyFont="1" applyBorder="1" applyAlignment="1">
      <alignment horizontal="left" vertical="center" indent="1"/>
    </xf>
    <xf numFmtId="0" fontId="7" fillId="0" borderId="2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78" fontId="7" fillId="0" borderId="26" xfId="0" applyNumberFormat="1" applyFont="1" applyBorder="1" applyAlignment="1">
      <alignment horizontal="right" vertical="center"/>
    </xf>
    <xf numFmtId="178" fontId="7" fillId="0" borderId="4" xfId="0" applyNumberFormat="1" applyFont="1" applyBorder="1" applyAlignment="1">
      <alignment horizontal="right" vertical="center"/>
    </xf>
    <xf numFmtId="179" fontId="7" fillId="0" borderId="26" xfId="0" applyNumberFormat="1" applyFont="1" applyBorder="1" applyAlignment="1">
      <alignment horizontal="right" vertical="center"/>
    </xf>
    <xf numFmtId="179" fontId="7" fillId="0" borderId="4" xfId="0" applyNumberFormat="1" applyFont="1" applyBorder="1" applyAlignment="1">
      <alignment horizontal="right" vertical="center"/>
    </xf>
    <xf numFmtId="0" fontId="13" fillId="0" borderId="1" xfId="0" applyFont="1" applyBorder="1">
      <alignment vertical="center"/>
    </xf>
    <xf numFmtId="0" fontId="14" fillId="0" borderId="26" xfId="1" applyBorder="1" applyAlignment="1" applyProtection="1">
      <alignment horizontal="left" vertical="center" indent="1"/>
    </xf>
    <xf numFmtId="0" fontId="31" fillId="0" borderId="26" xfId="1" applyFont="1" applyBorder="1" applyAlignment="1" applyProtection="1">
      <alignment horizontal="left" vertical="center" wrapText="1" indent="1"/>
    </xf>
    <xf numFmtId="0" fontId="16" fillId="0" borderId="27" xfId="0" applyFont="1" applyBorder="1" applyAlignment="1">
      <alignment horizontal="left" vertical="center" indent="1"/>
    </xf>
    <xf numFmtId="0" fontId="16" fillId="0" borderId="4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wrapText="1" indent="1" shrinkToFit="1"/>
    </xf>
    <xf numFmtId="0" fontId="3" fillId="0" borderId="21" xfId="0" applyFont="1" applyBorder="1" applyAlignment="1">
      <alignment horizontal="left" vertical="center" wrapText="1"/>
    </xf>
    <xf numFmtId="0" fontId="0" fillId="0" borderId="22" xfId="0" applyBorder="1">
      <alignment vertical="center"/>
    </xf>
    <xf numFmtId="0" fontId="7" fillId="0" borderId="26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left" vertical="center" wrapText="1" indent="1"/>
    </xf>
    <xf numFmtId="20" fontId="3" fillId="0" borderId="2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180" fontId="20" fillId="3" borderId="0" xfId="0" applyNumberFormat="1" applyFont="1" applyFill="1" applyBorder="1" applyAlignment="1">
      <alignment horizontal="left" vertical="center" wrapText="1"/>
    </xf>
    <xf numFmtId="49" fontId="17" fillId="0" borderId="39" xfId="0" applyNumberFormat="1" applyFont="1" applyBorder="1" applyAlignment="1">
      <alignment horizontal="center" vertical="center"/>
    </xf>
    <xf numFmtId="49" fontId="17" fillId="0" borderId="32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left" vertical="center" wrapText="1"/>
    </xf>
    <xf numFmtId="49" fontId="18" fillId="3" borderId="0" xfId="0" applyNumberFormat="1" applyFont="1" applyFill="1" applyBorder="1" applyAlignment="1">
      <alignment horizontal="left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18" fillId="3" borderId="0" xfId="0" applyNumberFormat="1" applyFont="1" applyFill="1" applyBorder="1" applyAlignment="1">
      <alignment horizontal="justify" vertical="center" wrapText="1"/>
    </xf>
    <xf numFmtId="180" fontId="20" fillId="3" borderId="0" xfId="0" applyNumberFormat="1" applyFont="1" applyFill="1" applyBorder="1" applyAlignment="1">
      <alignment horizontal="left" vertical="top" wrapText="1"/>
    </xf>
    <xf numFmtId="49" fontId="0" fillId="0" borderId="35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36" xfId="0" applyNumberFormat="1" applyFill="1" applyBorder="1" applyAlignment="1">
      <alignment horizontal="center" vertical="center"/>
    </xf>
    <xf numFmtId="0" fontId="20" fillId="3" borderId="0" xfId="0" applyNumberFormat="1" applyFont="1" applyFill="1" applyBorder="1" applyAlignment="1">
      <alignment horizontal="left" vertical="center" wrapText="1"/>
    </xf>
    <xf numFmtId="188" fontId="20" fillId="3" borderId="0" xfId="0" applyNumberFormat="1" applyFont="1" applyFill="1" applyBorder="1" applyAlignment="1">
      <alignment horizontal="left" vertical="center" wrapText="1"/>
    </xf>
    <xf numFmtId="180" fontId="21" fillId="3" borderId="0" xfId="0" applyNumberFormat="1" applyFont="1" applyFill="1" applyAlignment="1">
      <alignment horizontal="left" vertical="center"/>
    </xf>
    <xf numFmtId="186" fontId="20" fillId="3" borderId="0" xfId="0" applyNumberFormat="1" applyFont="1" applyFill="1" applyBorder="1" applyAlignment="1">
      <alignment horizontal="left" vertical="center" wrapText="1"/>
    </xf>
    <xf numFmtId="185" fontId="20" fillId="3" borderId="0" xfId="0" applyNumberFormat="1" applyFont="1" applyFill="1" applyBorder="1" applyAlignment="1">
      <alignment horizontal="left" vertical="center" wrapText="1"/>
    </xf>
    <xf numFmtId="187" fontId="20" fillId="3" borderId="0" xfId="0" applyNumberFormat="1" applyFont="1" applyFill="1" applyBorder="1" applyAlignment="1">
      <alignment horizontal="left" vertical="center" wrapText="1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aewoan.her@daelimfaucet.com" TargetMode="External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"/>
  <sheetViews>
    <sheetView showGridLines="0" view="pageBreakPreview" topLeftCell="A10" zoomScale="115" zoomScaleNormal="100" zoomScaleSheetLayoutView="115" workbookViewId="0">
      <selection activeCell="P21" sqref="P21"/>
    </sheetView>
  </sheetViews>
  <sheetFormatPr defaultRowHeight="16.5" x14ac:dyDescent="0.3"/>
  <cols>
    <col min="1" max="1" width="0.25" style="1" customWidth="1"/>
    <col min="2" max="2" width="5" style="1" customWidth="1"/>
    <col min="3" max="3" width="0.25" style="1" customWidth="1"/>
    <col min="4" max="4" width="10" style="1" bestFit="1" customWidth="1"/>
    <col min="5" max="11" width="6.25" style="1" customWidth="1"/>
    <col min="12" max="12" width="3.75" style="1" customWidth="1"/>
    <col min="13" max="14" width="6.25" style="1" customWidth="1"/>
    <col min="15" max="15" width="0.25" style="1" customWidth="1"/>
  </cols>
  <sheetData>
    <row r="1" spans="1:26" ht="17.25" thickBot="1" x14ac:dyDescent="0.35"/>
    <row r="2" spans="1:26" ht="18" thickBot="1" x14ac:dyDescent="0.35">
      <c r="D2" s="80" t="s">
        <v>171</v>
      </c>
      <c r="E2" s="81"/>
      <c r="F2" s="82">
        <v>2</v>
      </c>
      <c r="G2" s="82"/>
      <c r="H2" s="83"/>
    </row>
    <row r="4" spans="1:26" ht="31.5" x14ac:dyDescent="0.3">
      <c r="B4" s="144" t="s">
        <v>183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1.25" customHeight="1" x14ac:dyDescent="0.3"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3">
      <c r="B6" s="146" t="s">
        <v>184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3">
      <c r="B7" s="146" t="s">
        <v>55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3">
      <c r="B8" s="146" t="s">
        <v>56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7.5" customHeight="1" thickBot="1" x14ac:dyDescent="0.3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2.5" customHeight="1" x14ac:dyDescent="0.3">
      <c r="A10" s="4"/>
      <c r="B10" s="147" t="s">
        <v>192</v>
      </c>
      <c r="C10" s="147"/>
      <c r="D10" s="147"/>
      <c r="E10" s="147"/>
      <c r="F10" s="147"/>
      <c r="G10" s="147"/>
      <c r="H10" s="147"/>
      <c r="I10" s="148"/>
      <c r="J10" s="149" t="s">
        <v>58</v>
      </c>
      <c r="K10" s="150"/>
      <c r="L10" s="147" t="s">
        <v>4</v>
      </c>
      <c r="M10" s="147"/>
      <c r="N10" s="147"/>
      <c r="O10" s="4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2.5" customHeight="1" thickBot="1" x14ac:dyDescent="0.35">
      <c r="A11" s="5"/>
      <c r="B11" s="151" t="s">
        <v>190</v>
      </c>
      <c r="C11" s="151"/>
      <c r="D11" s="151"/>
      <c r="E11" s="151"/>
      <c r="F11" s="151"/>
      <c r="G11" s="151"/>
      <c r="H11" s="151"/>
      <c r="I11" s="152"/>
      <c r="J11" s="153" t="s">
        <v>57</v>
      </c>
      <c r="K11" s="154"/>
      <c r="L11" s="155" t="s">
        <v>191</v>
      </c>
      <c r="M11" s="155"/>
      <c r="N11" s="155"/>
      <c r="O11" s="5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0.5" customHeight="1" x14ac:dyDescent="0.3">
      <c r="L12" s="78"/>
      <c r="M12" s="78"/>
      <c r="N12" s="78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.5" customHeight="1" x14ac:dyDescent="0.3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3">
      <c r="A14" s="9"/>
      <c r="B14" s="101" t="s">
        <v>43</v>
      </c>
      <c r="C14" s="156"/>
      <c r="D14" s="41" t="s">
        <v>13</v>
      </c>
      <c r="E14" s="90">
        <f>LOOKUP(F2,접수관리번호,회사명)</f>
        <v>0</v>
      </c>
      <c r="F14" s="91"/>
      <c r="G14" s="91"/>
      <c r="H14" s="91"/>
      <c r="I14" s="91"/>
      <c r="J14" s="92"/>
      <c r="K14" s="84" t="s">
        <v>10</v>
      </c>
      <c r="L14" s="84"/>
      <c r="M14" s="93">
        <f>LOOKUP(F2,접수관리번호,기업종류)</f>
        <v>0</v>
      </c>
      <c r="N14" s="94"/>
      <c r="O14" s="10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3">
      <c r="A15" s="9"/>
      <c r="B15" s="115"/>
      <c r="C15" s="156"/>
      <c r="D15" s="41" t="s">
        <v>7</v>
      </c>
      <c r="E15" s="90">
        <f>LOOKUP(F2,접수관리번호,대표자명)</f>
        <v>0</v>
      </c>
      <c r="F15" s="91"/>
      <c r="G15" s="91"/>
      <c r="H15" s="91"/>
      <c r="I15" s="91"/>
      <c r="J15" s="92"/>
      <c r="K15" s="84" t="s">
        <v>9</v>
      </c>
      <c r="L15" s="84"/>
      <c r="M15" s="135">
        <f>LOOKUP(F2,접수관리번호,설립년도)</f>
        <v>0</v>
      </c>
      <c r="N15" s="136"/>
      <c r="O15" s="10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3">
      <c r="A16" s="9"/>
      <c r="B16" s="115"/>
      <c r="C16" s="156"/>
      <c r="D16" s="41" t="s">
        <v>11</v>
      </c>
      <c r="E16" s="90">
        <f>LOOKUP(F2,접수관리번호,업종)</f>
        <v>0</v>
      </c>
      <c r="F16" s="91"/>
      <c r="G16" s="91"/>
      <c r="H16" s="92"/>
      <c r="I16" s="84" t="s">
        <v>1</v>
      </c>
      <c r="J16" s="84"/>
      <c r="K16" s="85">
        <f>LOOKUP(F2,접수관리번호,사업자등록번호)</f>
        <v>0</v>
      </c>
      <c r="L16" s="85"/>
      <c r="M16" s="85"/>
      <c r="N16" s="85"/>
      <c r="O16" s="10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3">
      <c r="A17" s="9"/>
      <c r="B17" s="115"/>
      <c r="C17" s="156"/>
      <c r="D17" s="41" t="s">
        <v>12</v>
      </c>
      <c r="E17" s="90">
        <f>LOOKUP(F2,접수관리번호,사업내용)</f>
        <v>0</v>
      </c>
      <c r="F17" s="91"/>
      <c r="G17" s="91"/>
      <c r="H17" s="91"/>
      <c r="I17" s="91"/>
      <c r="J17" s="91"/>
      <c r="K17" s="91"/>
      <c r="L17" s="91"/>
      <c r="M17" s="91"/>
      <c r="N17" s="92"/>
      <c r="O17" s="10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3">
      <c r="A18" s="9"/>
      <c r="B18" s="115"/>
      <c r="C18" s="156"/>
      <c r="D18" s="41" t="s">
        <v>3</v>
      </c>
      <c r="E18" s="93"/>
      <c r="F18" s="95"/>
      <c r="G18" s="95"/>
      <c r="H18" s="94"/>
      <c r="I18" s="84" t="s">
        <v>2</v>
      </c>
      <c r="J18" s="84"/>
      <c r="K18" s="85">
        <f>LOOKUP(F2,접수관리번호,FAX_NO)</f>
        <v>0</v>
      </c>
      <c r="L18" s="85"/>
      <c r="M18" s="85"/>
      <c r="N18" s="85"/>
      <c r="O18" s="10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3">
      <c r="A19" s="9"/>
      <c r="B19" s="115"/>
      <c r="C19" s="156"/>
      <c r="D19" s="41" t="s">
        <v>5</v>
      </c>
      <c r="E19" s="131" t="str">
        <f>LOOKUP(F2,접수관리번호,근로자수)</f>
        <v>명</v>
      </c>
      <c r="F19" s="132"/>
      <c r="G19" s="96" t="s">
        <v>14</v>
      </c>
      <c r="H19" s="97"/>
      <c r="I19" s="133" t="str">
        <f>LOOKUP(F2,접수관리번호,자본금)</f>
        <v>억원</v>
      </c>
      <c r="J19" s="134"/>
      <c r="K19" s="84" t="s">
        <v>8</v>
      </c>
      <c r="L19" s="84"/>
      <c r="M19" s="133" t="str">
        <f>LOOKUP(F2,접수관리번호,연매출액)</f>
        <v>억원</v>
      </c>
      <c r="N19" s="134"/>
      <c r="O19" s="10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3">
      <c r="A20" s="9"/>
      <c r="B20" s="115"/>
      <c r="C20" s="156"/>
      <c r="D20" s="41" t="s">
        <v>0</v>
      </c>
      <c r="E20" s="90">
        <f>LOOKUP(F2,접수관리번호,사업장주소)</f>
        <v>0</v>
      </c>
      <c r="F20" s="91"/>
      <c r="G20" s="91"/>
      <c r="H20" s="91"/>
      <c r="I20" s="91"/>
      <c r="J20" s="91"/>
      <c r="K20" s="91"/>
      <c r="L20" s="91"/>
      <c r="M20" s="91"/>
      <c r="N20" s="92"/>
      <c r="O20" s="10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9"/>
      <c r="B21" s="116"/>
      <c r="C21" s="156"/>
      <c r="D21" s="41" t="s">
        <v>6</v>
      </c>
      <c r="E21" s="114">
        <f>LOOKUP(F2,접수관리번호,홈페이지)</f>
        <v>0</v>
      </c>
      <c r="F21" s="91"/>
      <c r="G21" s="91"/>
      <c r="H21" s="91"/>
      <c r="I21" s="91"/>
      <c r="J21" s="91"/>
      <c r="K21" s="91"/>
      <c r="L21" s="91"/>
      <c r="M21" s="91"/>
      <c r="N21" s="92"/>
      <c r="O21" s="10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.5" customHeight="1" x14ac:dyDescent="0.3">
      <c r="A22" s="11"/>
      <c r="B22" s="12"/>
      <c r="C22" s="12"/>
      <c r="D22" s="42"/>
      <c r="E22" s="42"/>
      <c r="F22" s="43"/>
      <c r="G22" s="43"/>
      <c r="H22" s="43"/>
      <c r="I22" s="43"/>
      <c r="J22" s="43"/>
      <c r="K22" s="43"/>
      <c r="L22" s="43"/>
      <c r="M22" s="43"/>
      <c r="N22" s="42"/>
      <c r="O22" s="1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5.0999999999999996" customHeight="1" x14ac:dyDescent="0.3">
      <c r="D23" s="44"/>
      <c r="E23" s="44"/>
      <c r="F23" s="45"/>
      <c r="G23" s="45"/>
      <c r="H23" s="45"/>
      <c r="I23" s="45"/>
      <c r="J23" s="45"/>
      <c r="K23" s="45"/>
      <c r="L23" s="45"/>
      <c r="M23" s="45"/>
      <c r="N23" s="4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.5" customHeight="1" x14ac:dyDescent="0.3">
      <c r="A24" s="6"/>
      <c r="B24" s="7"/>
      <c r="C24" s="7"/>
      <c r="D24" s="46"/>
      <c r="E24" s="46"/>
      <c r="F24" s="47"/>
      <c r="G24" s="47"/>
      <c r="H24" s="47"/>
      <c r="I24" s="47"/>
      <c r="J24" s="47"/>
      <c r="K24" s="47"/>
      <c r="L24" s="47"/>
      <c r="M24" s="47"/>
      <c r="N24" s="46"/>
      <c r="O24" s="8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6" customHeight="1" x14ac:dyDescent="0.3">
      <c r="A25" s="9"/>
      <c r="B25" s="101" t="s">
        <v>44</v>
      </c>
      <c r="C25" s="16"/>
      <c r="D25" s="117"/>
      <c r="E25" s="118"/>
      <c r="F25" s="118"/>
      <c r="G25" s="118"/>
      <c r="H25" s="118"/>
      <c r="I25" s="118"/>
      <c r="J25" s="118"/>
      <c r="K25" s="118"/>
      <c r="L25" s="118"/>
      <c r="M25" s="118"/>
      <c r="N25" s="119"/>
      <c r="O25" s="10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65.25" customHeight="1" x14ac:dyDescent="0.3">
      <c r="A26" s="9"/>
      <c r="B26" s="115"/>
      <c r="C26" s="16"/>
      <c r="D26" s="120">
        <f>LOOKUP(F2,접수관리번호,회사소개)</f>
        <v>0</v>
      </c>
      <c r="E26" s="121"/>
      <c r="F26" s="121"/>
      <c r="G26" s="121"/>
      <c r="H26" s="121"/>
      <c r="I26" s="121"/>
      <c r="J26" s="121"/>
      <c r="K26" s="121"/>
      <c r="L26" s="121"/>
      <c r="M26" s="121"/>
      <c r="N26" s="122"/>
      <c r="O26" s="1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6" customHeight="1" x14ac:dyDescent="0.3">
      <c r="A27" s="9"/>
      <c r="B27" s="116"/>
      <c r="C27" s="16"/>
      <c r="D27" s="123"/>
      <c r="E27" s="124"/>
      <c r="F27" s="124"/>
      <c r="G27" s="124"/>
      <c r="H27" s="124"/>
      <c r="I27" s="124"/>
      <c r="J27" s="124"/>
      <c r="K27" s="124"/>
      <c r="L27" s="124"/>
      <c r="M27" s="124"/>
      <c r="N27" s="125"/>
      <c r="O27" s="10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.5" customHeight="1" x14ac:dyDescent="0.3">
      <c r="A28" s="11"/>
      <c r="B28" s="12"/>
      <c r="C28" s="12"/>
      <c r="D28" s="42"/>
      <c r="E28" s="42"/>
      <c r="F28" s="43"/>
      <c r="G28" s="43"/>
      <c r="H28" s="43"/>
      <c r="I28" s="43"/>
      <c r="J28" s="43"/>
      <c r="K28" s="43"/>
      <c r="L28" s="43"/>
      <c r="M28" s="43"/>
      <c r="N28" s="42"/>
      <c r="O28" s="1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5.0999999999999996" customHeight="1" x14ac:dyDescent="0.3">
      <c r="D29" s="44"/>
      <c r="E29" s="44"/>
      <c r="F29" s="45"/>
      <c r="G29" s="45"/>
      <c r="H29" s="45"/>
      <c r="I29" s="45"/>
      <c r="J29" s="45"/>
      <c r="K29" s="45"/>
      <c r="L29" s="45"/>
      <c r="M29" s="45"/>
      <c r="N29" s="4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.5" customHeight="1" x14ac:dyDescent="0.3">
      <c r="A30" s="6"/>
      <c r="B30" s="7"/>
      <c r="C30" s="7"/>
      <c r="D30" s="46"/>
      <c r="E30" s="46"/>
      <c r="F30" s="47"/>
      <c r="G30" s="47"/>
      <c r="H30" s="47"/>
      <c r="I30" s="47"/>
      <c r="J30" s="47"/>
      <c r="K30" s="47"/>
      <c r="L30" s="47"/>
      <c r="M30" s="47"/>
      <c r="N30" s="46"/>
      <c r="O30" s="8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">
      <c r="A31" s="9"/>
      <c r="B31" s="101" t="s">
        <v>45</v>
      </c>
      <c r="C31" s="16"/>
      <c r="D31" s="41" t="s">
        <v>19</v>
      </c>
      <c r="E31" s="90">
        <f>LOOKUP(F2,접수관리번호,모집직종)</f>
        <v>0</v>
      </c>
      <c r="F31" s="91"/>
      <c r="G31" s="91"/>
      <c r="H31" s="91"/>
      <c r="I31" s="91"/>
      <c r="J31" s="91"/>
      <c r="K31" s="91"/>
      <c r="L31" s="91"/>
      <c r="M31" s="91"/>
      <c r="N31" s="92"/>
      <c r="O31" s="10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9"/>
      <c r="B32" s="102"/>
      <c r="C32" s="16"/>
      <c r="D32" s="126" t="s">
        <v>20</v>
      </c>
      <c r="E32" s="107" t="str">
        <f>LOOKUP(F2,접수관리번호,업무내용1)</f>
        <v xml:space="preserve">1. </v>
      </c>
      <c r="F32" s="108"/>
      <c r="G32" s="108"/>
      <c r="H32" s="108"/>
      <c r="I32" s="108"/>
      <c r="J32" s="108"/>
      <c r="K32" s="108"/>
      <c r="L32" s="108"/>
      <c r="M32" s="108"/>
      <c r="N32" s="109"/>
      <c r="O32" s="10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">
      <c r="A33" s="9"/>
      <c r="B33" s="102"/>
      <c r="C33" s="16"/>
      <c r="D33" s="127"/>
      <c r="E33" s="107" t="str">
        <f>LOOKUP(F2,접수관리번호,업무내용2)</f>
        <v xml:space="preserve">2. </v>
      </c>
      <c r="F33" s="108"/>
      <c r="G33" s="108"/>
      <c r="H33" s="108"/>
      <c r="I33" s="108"/>
      <c r="J33" s="108"/>
      <c r="K33" s="108"/>
      <c r="L33" s="108"/>
      <c r="M33" s="108"/>
      <c r="N33" s="109"/>
      <c r="O33" s="10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">
      <c r="A34" s="9"/>
      <c r="B34" s="102"/>
      <c r="C34" s="16"/>
      <c r="D34" s="126" t="s">
        <v>21</v>
      </c>
      <c r="E34" s="128" t="str">
        <f>LOOKUP(F2,접수관리번호,구인요건1)</f>
        <v xml:space="preserve">1. </v>
      </c>
      <c r="F34" s="129"/>
      <c r="G34" s="129"/>
      <c r="H34" s="129"/>
      <c r="I34" s="129"/>
      <c r="J34" s="129"/>
      <c r="K34" s="129"/>
      <c r="L34" s="129"/>
      <c r="M34" s="129"/>
      <c r="N34" s="130"/>
      <c r="O34" s="10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9"/>
      <c r="B35" s="102"/>
      <c r="C35" s="16"/>
      <c r="D35" s="127"/>
      <c r="E35" s="107" t="str">
        <f>LOOKUP(F2,접수관리번호,구인요건2)</f>
        <v>2.</v>
      </c>
      <c r="F35" s="108"/>
      <c r="G35" s="108"/>
      <c r="H35" s="108"/>
      <c r="I35" s="108"/>
      <c r="J35" s="108"/>
      <c r="K35" s="108"/>
      <c r="L35" s="108"/>
      <c r="M35" s="108"/>
      <c r="N35" s="109"/>
      <c r="O35" s="10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9"/>
      <c r="B36" s="102"/>
      <c r="C36" s="16"/>
      <c r="D36" s="41" t="s">
        <v>22</v>
      </c>
      <c r="E36" s="90">
        <f>LOOKUP(F2,접수관리번호,전공학과)</f>
        <v>0</v>
      </c>
      <c r="F36" s="91"/>
      <c r="G36" s="91"/>
      <c r="H36" s="91"/>
      <c r="I36" s="91"/>
      <c r="J36" s="91"/>
      <c r="K36" s="91"/>
      <c r="L36" s="91"/>
      <c r="M36" s="91"/>
      <c r="N36" s="92"/>
      <c r="O36" s="10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9"/>
      <c r="B37" s="102"/>
      <c r="C37" s="16"/>
      <c r="D37" s="41" t="s">
        <v>23</v>
      </c>
      <c r="E37" s="93" t="str">
        <f>LOOKUP(F2,접수관리번호,모집인원남)</f>
        <v>남00명</v>
      </c>
      <c r="F37" s="94"/>
      <c r="G37" s="95" t="str">
        <f>LOOKUP(F2,접수관리번호,모집인원여)</f>
        <v>여00명</v>
      </c>
      <c r="H37" s="94"/>
      <c r="I37" s="96" t="s">
        <v>59</v>
      </c>
      <c r="J37" s="97"/>
      <c r="K37" s="98">
        <f>LOOKUP(F2,접수관리번호,연령)</f>
        <v>0</v>
      </c>
      <c r="L37" s="99"/>
      <c r="M37" s="99"/>
      <c r="N37" s="100"/>
      <c r="O37" s="10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9"/>
      <c r="B38" s="103"/>
      <c r="C38" s="16"/>
      <c r="D38" s="41" t="s">
        <v>24</v>
      </c>
      <c r="E38" s="98">
        <f>LOOKUP(F2,접수관리번호,입사형태)</f>
        <v>0</v>
      </c>
      <c r="F38" s="99"/>
      <c r="G38" s="99"/>
      <c r="H38" s="100"/>
      <c r="I38" s="84" t="s">
        <v>25</v>
      </c>
      <c r="J38" s="84"/>
      <c r="K38" s="86">
        <f>LOOKUP(F2,접수관리번호,고용형태)</f>
        <v>0</v>
      </c>
      <c r="L38" s="86"/>
      <c r="M38" s="86"/>
      <c r="N38" s="86"/>
      <c r="O38" s="10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.5" customHeight="1" x14ac:dyDescent="0.3">
      <c r="A39" s="11"/>
      <c r="B39" s="12"/>
      <c r="C39" s="1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1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5.0999999999999996" customHeight="1" x14ac:dyDescent="0.3"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.5" customHeight="1" x14ac:dyDescent="0.3">
      <c r="A41" s="6"/>
      <c r="B41" s="7"/>
      <c r="C41" s="7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8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9"/>
      <c r="B42" s="101" t="s">
        <v>46</v>
      </c>
      <c r="C42" s="16"/>
      <c r="D42" s="104" t="s">
        <v>26</v>
      </c>
      <c r="E42" s="48" t="s">
        <v>27</v>
      </c>
      <c r="F42" s="105">
        <f>LOOKUP(F2,접수관리번호,연봉제)</f>
        <v>0</v>
      </c>
      <c r="G42" s="106"/>
      <c r="H42" s="48" t="s">
        <v>32</v>
      </c>
      <c r="I42" s="107">
        <f>LOOKUP(F2,접수관리번호,연봉외)</f>
        <v>0</v>
      </c>
      <c r="J42" s="108"/>
      <c r="K42" s="108"/>
      <c r="L42" s="108"/>
      <c r="M42" s="108"/>
      <c r="N42" s="109"/>
      <c r="O42" s="10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9"/>
      <c r="B43" s="102"/>
      <c r="C43" s="16"/>
      <c r="D43" s="104"/>
      <c r="E43" s="48" t="s">
        <v>28</v>
      </c>
      <c r="F43" s="110">
        <f>LOOKUP(F2,접수관리번호,월급제)</f>
        <v>0</v>
      </c>
      <c r="G43" s="111"/>
      <c r="H43" s="48" t="s">
        <v>30</v>
      </c>
      <c r="I43" s="112">
        <f>LOOKUP(F2,접수관리번호,상여금)</f>
        <v>0</v>
      </c>
      <c r="J43" s="113"/>
      <c r="K43" s="48" t="s">
        <v>36</v>
      </c>
      <c r="L43" s="107"/>
      <c r="M43" s="108"/>
      <c r="N43" s="109"/>
      <c r="O43" s="10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9"/>
      <c r="B44" s="102"/>
      <c r="C44" s="16"/>
      <c r="D44" s="41" t="s">
        <v>29</v>
      </c>
      <c r="E44" s="48" t="s">
        <v>31</v>
      </c>
      <c r="F44" s="86">
        <f>LOOKUP(F2,접수관리번호,평일)</f>
        <v>0</v>
      </c>
      <c r="G44" s="86"/>
      <c r="H44" s="48" t="s">
        <v>33</v>
      </c>
      <c r="I44" s="86">
        <f>LOOKUP(F2,접수관리번호,토요일)</f>
        <v>0</v>
      </c>
      <c r="J44" s="86"/>
      <c r="K44" s="84" t="s">
        <v>35</v>
      </c>
      <c r="L44" s="84"/>
      <c r="M44" s="98">
        <f>LOOKUP(F2,접수관리번호,교대근무)</f>
        <v>0</v>
      </c>
      <c r="N44" s="100"/>
      <c r="O44" s="10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9"/>
      <c r="B45" s="102"/>
      <c r="C45" s="16"/>
      <c r="D45" s="41" t="s">
        <v>34</v>
      </c>
      <c r="E45" s="145">
        <f>LOOKUP(F2,접수관리번호,_4대보험)</f>
        <v>0</v>
      </c>
      <c r="F45" s="145"/>
      <c r="G45" s="145"/>
      <c r="H45" s="145"/>
      <c r="I45" s="145"/>
      <c r="J45" s="145"/>
      <c r="K45" s="145"/>
      <c r="L45" s="145"/>
      <c r="M45" s="145"/>
      <c r="N45" s="145"/>
      <c r="O45" s="10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9"/>
      <c r="B46" s="103"/>
      <c r="C46" s="16"/>
      <c r="D46" s="41" t="s">
        <v>52</v>
      </c>
      <c r="E46" s="145">
        <f>LOOKUP(F2,접수관리번호,복리후생)</f>
        <v>0</v>
      </c>
      <c r="F46" s="145"/>
      <c r="G46" s="145"/>
      <c r="H46" s="145"/>
      <c r="I46" s="145"/>
      <c r="J46" s="145"/>
      <c r="K46" s="145"/>
      <c r="L46" s="145"/>
      <c r="M46" s="145"/>
      <c r="N46" s="145"/>
      <c r="O46" s="10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.5" customHeight="1" x14ac:dyDescent="0.3">
      <c r="A47" s="11"/>
      <c r="B47" s="12"/>
      <c r="C47" s="1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1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5.0999999999999996" customHeight="1" x14ac:dyDescent="0.3">
      <c r="A48" s="16"/>
      <c r="B48" s="16"/>
      <c r="C48" s="16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16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.5" customHeight="1" x14ac:dyDescent="0.3">
      <c r="A49" s="6"/>
      <c r="B49" s="7"/>
      <c r="C49" s="7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8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9"/>
      <c r="B50" s="101" t="s">
        <v>47</v>
      </c>
      <c r="C50" s="16"/>
      <c r="D50" s="41" t="s">
        <v>51</v>
      </c>
      <c r="E50" s="107">
        <f>LOOKUP(F2,접수관리번호,교통편)</f>
        <v>0</v>
      </c>
      <c r="F50" s="108"/>
      <c r="G50" s="108"/>
      <c r="H50" s="108"/>
      <c r="I50" s="108"/>
      <c r="J50" s="108"/>
      <c r="K50" s="108"/>
      <c r="L50" s="108"/>
      <c r="M50" s="108"/>
      <c r="N50" s="109"/>
      <c r="O50" s="10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9"/>
      <c r="B51" s="102"/>
      <c r="C51" s="16"/>
      <c r="D51" s="41" t="s">
        <v>48</v>
      </c>
      <c r="E51" s="137">
        <f>LOOKUP(F2,접수관리번호,제출서류)</f>
        <v>0</v>
      </c>
      <c r="F51" s="138"/>
      <c r="G51" s="138"/>
      <c r="H51" s="138"/>
      <c r="I51" s="138"/>
      <c r="J51" s="138"/>
      <c r="K51" s="138"/>
      <c r="L51" s="138"/>
      <c r="M51" s="138"/>
      <c r="N51" s="139"/>
      <c r="O51" s="10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9"/>
      <c r="B52" s="102"/>
      <c r="C52" s="16"/>
      <c r="D52" s="41" t="s">
        <v>49</v>
      </c>
      <c r="E52" s="140">
        <f>LOOKUP(F2,접수관리번호,지원방법)</f>
        <v>0</v>
      </c>
      <c r="F52" s="141"/>
      <c r="G52" s="141"/>
      <c r="H52" s="141"/>
      <c r="I52" s="141"/>
      <c r="J52" s="141"/>
      <c r="K52" s="141"/>
      <c r="L52" s="141"/>
      <c r="M52" s="141"/>
      <c r="N52" s="142"/>
      <c r="O52" s="10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9"/>
      <c r="B53" s="102"/>
      <c r="C53" s="16"/>
      <c r="D53" s="41" t="s">
        <v>50</v>
      </c>
      <c r="E53" s="143"/>
      <c r="F53" s="143"/>
      <c r="G53" s="84" t="s">
        <v>41</v>
      </c>
      <c r="H53" s="84"/>
      <c r="I53" s="93">
        <f>LOOKUP(F2,접수관리번호,면접일자)</f>
        <v>0</v>
      </c>
      <c r="J53" s="94"/>
      <c r="K53" s="84" t="s">
        <v>42</v>
      </c>
      <c r="L53" s="84"/>
      <c r="M53" s="85">
        <f>LOOKUP(F2,접수관리번호,합격자발표일)</f>
        <v>0</v>
      </c>
      <c r="N53" s="85"/>
      <c r="O53" s="10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9"/>
      <c r="B54" s="102"/>
      <c r="C54" s="16"/>
      <c r="D54" s="84" t="s">
        <v>54</v>
      </c>
      <c r="E54" s="48" t="s">
        <v>38</v>
      </c>
      <c r="F54" s="86">
        <f>LOOKUP(F2,접수관리번호,성명)</f>
        <v>0</v>
      </c>
      <c r="G54" s="86"/>
      <c r="H54" s="48" t="s">
        <v>39</v>
      </c>
      <c r="I54" s="86">
        <f>LOOKUP(F2,접수관리번호,직함)</f>
        <v>0</v>
      </c>
      <c r="J54" s="86"/>
      <c r="K54" s="48" t="s">
        <v>53</v>
      </c>
      <c r="L54" s="86">
        <f>LOOKUP(F2,접수관리번호,부서)</f>
        <v>0</v>
      </c>
      <c r="M54" s="86"/>
      <c r="N54" s="86"/>
      <c r="O54" s="10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9"/>
      <c r="B55" s="102"/>
      <c r="C55" s="16"/>
      <c r="D55" s="84"/>
      <c r="E55" s="48" t="s">
        <v>37</v>
      </c>
      <c r="F55" s="107">
        <f>LOOKUP(F2,접수관리번호,연락처)</f>
        <v>0</v>
      </c>
      <c r="G55" s="108"/>
      <c r="H55" s="108"/>
      <c r="I55" s="108"/>
      <c r="J55" s="108"/>
      <c r="K55" s="108"/>
      <c r="L55" s="108"/>
      <c r="M55" s="108"/>
      <c r="N55" s="109"/>
      <c r="O55" s="10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9"/>
      <c r="B56" s="103"/>
      <c r="C56" s="16"/>
      <c r="D56" s="84"/>
      <c r="E56" s="48" t="s">
        <v>40</v>
      </c>
      <c r="F56" s="87">
        <f>LOOKUP(F2,접수관리번호,E_mail)</f>
        <v>0</v>
      </c>
      <c r="G56" s="88"/>
      <c r="H56" s="88"/>
      <c r="I56" s="88"/>
      <c r="J56" s="88"/>
      <c r="K56" s="88"/>
      <c r="L56" s="88"/>
      <c r="M56" s="88"/>
      <c r="N56" s="89"/>
      <c r="O56" s="10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.5" customHeight="1" x14ac:dyDescent="0.3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4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</sheetData>
  <mergeCells count="82">
    <mergeCell ref="B4:N4"/>
    <mergeCell ref="M44:N44"/>
    <mergeCell ref="E45:N45"/>
    <mergeCell ref="E46:N46"/>
    <mergeCell ref="E20:N20"/>
    <mergeCell ref="B14:B21"/>
    <mergeCell ref="B6:N6"/>
    <mergeCell ref="B7:N7"/>
    <mergeCell ref="B8:N8"/>
    <mergeCell ref="B10:I10"/>
    <mergeCell ref="J10:K10"/>
    <mergeCell ref="L10:N10"/>
    <mergeCell ref="B11:I11"/>
    <mergeCell ref="J11:K11"/>
    <mergeCell ref="L11:N11"/>
    <mergeCell ref="C14:C21"/>
    <mergeCell ref="B50:B56"/>
    <mergeCell ref="E50:N50"/>
    <mergeCell ref="E51:N51"/>
    <mergeCell ref="E52:N52"/>
    <mergeCell ref="E53:F53"/>
    <mergeCell ref="G53:H53"/>
    <mergeCell ref="I53:J53"/>
    <mergeCell ref="F55:N55"/>
    <mergeCell ref="E14:J14"/>
    <mergeCell ref="K14:L14"/>
    <mergeCell ref="M14:N14"/>
    <mergeCell ref="E15:J15"/>
    <mergeCell ref="K15:L15"/>
    <mergeCell ref="M15:N15"/>
    <mergeCell ref="I16:J16"/>
    <mergeCell ref="E17:N17"/>
    <mergeCell ref="E16:H16"/>
    <mergeCell ref="K16:N16"/>
    <mergeCell ref="E18:H18"/>
    <mergeCell ref="I18:J18"/>
    <mergeCell ref="K18:N18"/>
    <mergeCell ref="E19:F19"/>
    <mergeCell ref="G19:H19"/>
    <mergeCell ref="I19:J19"/>
    <mergeCell ref="K19:L19"/>
    <mergeCell ref="M19:N19"/>
    <mergeCell ref="K38:N38"/>
    <mergeCell ref="E21:N21"/>
    <mergeCell ref="B25:B27"/>
    <mergeCell ref="D25:N25"/>
    <mergeCell ref="D26:N26"/>
    <mergeCell ref="D27:N27"/>
    <mergeCell ref="B31:B38"/>
    <mergeCell ref="D32:D33"/>
    <mergeCell ref="D34:D35"/>
    <mergeCell ref="E34:N34"/>
    <mergeCell ref="E35:N35"/>
    <mergeCell ref="E31:N31"/>
    <mergeCell ref="E32:N32"/>
    <mergeCell ref="E33:N33"/>
    <mergeCell ref="B42:B46"/>
    <mergeCell ref="D42:D43"/>
    <mergeCell ref="F42:G42"/>
    <mergeCell ref="I42:N42"/>
    <mergeCell ref="F43:G43"/>
    <mergeCell ref="I43:J43"/>
    <mergeCell ref="L43:N43"/>
    <mergeCell ref="F44:G44"/>
    <mergeCell ref="I44:J44"/>
    <mergeCell ref="K44:L44"/>
    <mergeCell ref="D2:E2"/>
    <mergeCell ref="F2:H2"/>
    <mergeCell ref="K53:L53"/>
    <mergeCell ref="M53:N53"/>
    <mergeCell ref="D54:D56"/>
    <mergeCell ref="F54:G54"/>
    <mergeCell ref="I54:J54"/>
    <mergeCell ref="L54:N54"/>
    <mergeCell ref="F56:N56"/>
    <mergeCell ref="E36:N36"/>
    <mergeCell ref="E37:F37"/>
    <mergeCell ref="G37:H37"/>
    <mergeCell ref="I37:J37"/>
    <mergeCell ref="K37:N37"/>
    <mergeCell ref="E38:H38"/>
    <mergeCell ref="I38:J38"/>
  </mergeCells>
  <phoneticPr fontId="1" type="noConversion"/>
  <dataValidations count="3">
    <dataValidation type="custom" allowBlank="1" showInputMessage="1" showErrorMessage="1" sqref="K53:L53 B4:N4 B14:B21 B25:B27 B31:B38 B42:B46 B50:B56 D14:D21 K14:L15 I16:J16 I18:J18 G19:H19 K19:L19 D31:D38 I37:J38 D42:D46 E42:E44 H42:H44 K43 K44:L44 D50:D53 D54:E56 G53:H53 H54 K54 B6:N8">
      <formula1>B4</formula1>
    </dataValidation>
    <dataValidation type="list" allowBlank="1" showInputMessage="1" showErrorMessage="1" sqref="F2:H2">
      <formula1>접수관리번호</formula1>
    </dataValidation>
    <dataValidation type="custom" allowBlank="1" showInputMessage="1" sqref="B10:N11">
      <formula1>B10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6"/>
  <sheetViews>
    <sheetView view="pageBreakPreview" topLeftCell="E1" zoomScaleNormal="100" zoomScaleSheetLayoutView="100" workbookViewId="0">
      <selection activeCell="C48" sqref="C48:C53"/>
    </sheetView>
  </sheetViews>
  <sheetFormatPr defaultRowHeight="16.5" x14ac:dyDescent="0.3"/>
  <cols>
    <col min="1" max="1" width="3.75" style="38" customWidth="1"/>
    <col min="2" max="2" width="16.25" style="38" customWidth="1"/>
    <col min="3" max="4" width="12.5" style="38" customWidth="1"/>
    <col min="5" max="5" width="6.875" style="40" customWidth="1"/>
    <col min="6" max="6" width="13.75" style="38" customWidth="1"/>
    <col min="7" max="7" width="9.375" style="38" customWidth="1"/>
    <col min="8" max="8" width="9.375" style="39" customWidth="1"/>
    <col min="9" max="11" width="5" style="38" customWidth="1"/>
    <col min="12" max="12" width="6.25" style="38" customWidth="1"/>
    <col min="13" max="13" width="11.25" style="38" customWidth="1"/>
  </cols>
  <sheetData>
    <row r="1" spans="1:13" ht="22.5" customHeight="1" x14ac:dyDescent="0.3">
      <c r="A1" s="222" t="s">
        <v>152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ht="17.25" thickBot="1" x14ac:dyDescent="0.35">
      <c r="A2" s="223">
        <f ca="1">TODAY()</f>
        <v>43075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</row>
    <row r="3" spans="1:13" ht="14.25" customHeight="1" x14ac:dyDescent="0.3">
      <c r="A3" s="194" t="s">
        <v>153</v>
      </c>
      <c r="B3" s="197" t="s">
        <v>154</v>
      </c>
      <c r="C3" s="197" t="s">
        <v>155</v>
      </c>
      <c r="D3" s="197" t="s">
        <v>156</v>
      </c>
      <c r="E3" s="204" t="s">
        <v>157</v>
      </c>
      <c r="F3" s="197" t="s">
        <v>158</v>
      </c>
      <c r="G3" s="207" t="s">
        <v>159</v>
      </c>
      <c r="H3" s="207"/>
      <c r="I3" s="208" t="s">
        <v>160</v>
      </c>
      <c r="J3" s="209"/>
      <c r="K3" s="210"/>
      <c r="L3" s="197" t="s">
        <v>161</v>
      </c>
      <c r="M3" s="211" t="s">
        <v>162</v>
      </c>
    </row>
    <row r="4" spans="1:13" ht="14.25" customHeight="1" x14ac:dyDescent="0.3">
      <c r="A4" s="195"/>
      <c r="B4" s="198"/>
      <c r="C4" s="198"/>
      <c r="D4" s="198"/>
      <c r="E4" s="205"/>
      <c r="F4" s="198"/>
      <c r="G4" s="214" t="s">
        <v>163</v>
      </c>
      <c r="H4" s="214"/>
      <c r="I4" s="215" t="s">
        <v>164</v>
      </c>
      <c r="J4" s="217" t="s">
        <v>165</v>
      </c>
      <c r="K4" s="219" t="s">
        <v>166</v>
      </c>
      <c r="L4" s="198"/>
      <c r="M4" s="212"/>
    </row>
    <row r="5" spans="1:13" ht="14.25" customHeight="1" thickBot="1" x14ac:dyDescent="0.35">
      <c r="A5" s="196"/>
      <c r="B5" s="199"/>
      <c r="C5" s="199"/>
      <c r="D5" s="199"/>
      <c r="E5" s="206"/>
      <c r="F5" s="199"/>
      <c r="G5" s="221" t="s">
        <v>167</v>
      </c>
      <c r="H5" s="221"/>
      <c r="I5" s="216"/>
      <c r="J5" s="218"/>
      <c r="K5" s="220"/>
      <c r="L5" s="199"/>
      <c r="M5" s="213"/>
    </row>
    <row r="6" spans="1:13" ht="6.75" customHeight="1" thickTop="1" x14ac:dyDescent="0.3">
      <c r="A6" s="200">
        <v>1</v>
      </c>
      <c r="B6" s="180" t="str">
        <f>입력자료용!C4</f>
        <v>대림수전㈜</v>
      </c>
      <c r="C6" s="180" t="str">
        <f>입력자료용!G4</f>
        <v>제조업</v>
      </c>
      <c r="D6" s="183" t="str">
        <f>입력자료용!R4</f>
        <v>안전관리 / 환경관리 / 보건관리</v>
      </c>
      <c r="E6" s="201" t="str">
        <f>입력자료용!X4</f>
        <v>남00명</v>
      </c>
      <c r="F6" s="184" t="str">
        <f>입력자료용!W4</f>
        <v>환경학과., 보건학과, 산업안전 등</v>
      </c>
      <c r="G6" s="202" t="str">
        <f>입력자료용!AS4</f>
        <v>허재완</v>
      </c>
      <c r="H6" s="203" t="str">
        <f>입력자료용!AT4</f>
        <v>과장</v>
      </c>
      <c r="I6" s="189"/>
      <c r="J6" s="189"/>
      <c r="K6" s="189" t="s">
        <v>170</v>
      </c>
      <c r="L6" s="190" t="str">
        <f>입력자료용!AP4</f>
        <v>12월22일</v>
      </c>
      <c r="M6" s="192"/>
    </row>
    <row r="7" spans="1:13" ht="6.75" customHeight="1" x14ac:dyDescent="0.3">
      <c r="A7" s="169"/>
      <c r="B7" s="159"/>
      <c r="C7" s="159"/>
      <c r="D7" s="171"/>
      <c r="E7" s="165"/>
      <c r="F7" s="174"/>
      <c r="G7" s="185"/>
      <c r="H7" s="186"/>
      <c r="I7" s="157"/>
      <c r="J7" s="157"/>
      <c r="K7" s="157"/>
      <c r="L7" s="191"/>
      <c r="M7" s="193"/>
    </row>
    <row r="8" spans="1:13" ht="6.75" customHeight="1" x14ac:dyDescent="0.3">
      <c r="A8" s="169"/>
      <c r="B8" s="159"/>
      <c r="C8" s="159"/>
      <c r="D8" s="171"/>
      <c r="E8" s="165"/>
      <c r="F8" s="174"/>
      <c r="G8" s="163" t="str">
        <f>입력자료용!AV4</f>
        <v>010-2212-0581</v>
      </c>
      <c r="H8" s="164"/>
      <c r="I8" s="157"/>
      <c r="J8" s="157"/>
      <c r="K8" s="157"/>
      <c r="L8" s="191"/>
      <c r="M8" s="193"/>
    </row>
    <row r="9" spans="1:13" ht="6.75" customHeight="1" x14ac:dyDescent="0.3">
      <c r="A9" s="169"/>
      <c r="B9" s="159"/>
      <c r="C9" s="159"/>
      <c r="D9" s="171"/>
      <c r="E9" s="165" t="str">
        <f>입력자료용!Y4</f>
        <v>여01명</v>
      </c>
      <c r="F9" s="174"/>
      <c r="G9" s="163"/>
      <c r="H9" s="164"/>
      <c r="I9" s="157"/>
      <c r="J9" s="157"/>
      <c r="K9" s="157"/>
      <c r="L9" s="191"/>
      <c r="M9" s="193"/>
    </row>
    <row r="10" spans="1:13" ht="6.75" customHeight="1" x14ac:dyDescent="0.3">
      <c r="A10" s="169"/>
      <c r="B10" s="159"/>
      <c r="C10" s="159"/>
      <c r="D10" s="171"/>
      <c r="E10" s="165"/>
      <c r="F10" s="174"/>
      <c r="G10" s="163" t="str">
        <f>입력자료용!AX4</f>
        <v>jaewoan.her@daelimfaucet.com</v>
      </c>
      <c r="H10" s="164"/>
      <c r="I10" s="157"/>
      <c r="J10" s="157"/>
      <c r="K10" s="157"/>
      <c r="L10" s="191"/>
      <c r="M10" s="193"/>
    </row>
    <row r="11" spans="1:13" ht="6.75" customHeight="1" x14ac:dyDescent="0.3">
      <c r="A11" s="169"/>
      <c r="B11" s="159"/>
      <c r="C11" s="159"/>
      <c r="D11" s="171"/>
      <c r="E11" s="180"/>
      <c r="F11" s="174"/>
      <c r="G11" s="181"/>
      <c r="H11" s="182"/>
      <c r="I11" s="157"/>
      <c r="J11" s="157"/>
      <c r="K11" s="157"/>
      <c r="L11" s="191"/>
      <c r="M11" s="193"/>
    </row>
    <row r="12" spans="1:13" ht="6.75" customHeight="1" x14ac:dyDescent="0.3">
      <c r="A12" s="169">
        <v>2</v>
      </c>
      <c r="B12" s="180">
        <f>입력자료용!C5</f>
        <v>0</v>
      </c>
      <c r="C12" s="180">
        <f>입력자료용!G5</f>
        <v>0</v>
      </c>
      <c r="D12" s="183">
        <f>입력자료용!R5</f>
        <v>0</v>
      </c>
      <c r="E12" s="165" t="str">
        <f>입력자료용!X5</f>
        <v>남00명</v>
      </c>
      <c r="F12" s="184">
        <f>입력자료용!W5</f>
        <v>0</v>
      </c>
      <c r="G12" s="185">
        <f>입력자료용!AS5</f>
        <v>0</v>
      </c>
      <c r="H12" s="186">
        <f>입력자료용!AT5</f>
        <v>0</v>
      </c>
      <c r="I12" s="157"/>
      <c r="J12" s="157"/>
      <c r="K12" s="159"/>
      <c r="L12" s="180">
        <f>입력자료용!AP5</f>
        <v>0</v>
      </c>
      <c r="M12" s="161"/>
    </row>
    <row r="13" spans="1:13" ht="6.75" customHeight="1" x14ac:dyDescent="0.3">
      <c r="A13" s="169"/>
      <c r="B13" s="159"/>
      <c r="C13" s="159"/>
      <c r="D13" s="171"/>
      <c r="E13" s="165"/>
      <c r="F13" s="174"/>
      <c r="G13" s="177"/>
      <c r="H13" s="179"/>
      <c r="I13" s="157"/>
      <c r="J13" s="157"/>
      <c r="K13" s="159"/>
      <c r="L13" s="159"/>
      <c r="M13" s="161"/>
    </row>
    <row r="14" spans="1:13" ht="6.75" customHeight="1" x14ac:dyDescent="0.3">
      <c r="A14" s="169"/>
      <c r="B14" s="159"/>
      <c r="C14" s="159"/>
      <c r="D14" s="171"/>
      <c r="E14" s="165"/>
      <c r="F14" s="174"/>
      <c r="G14" s="163">
        <f>입력자료용!AV5</f>
        <v>0</v>
      </c>
      <c r="H14" s="164"/>
      <c r="I14" s="157"/>
      <c r="J14" s="157"/>
      <c r="K14" s="159"/>
      <c r="L14" s="159"/>
      <c r="M14" s="161"/>
    </row>
    <row r="15" spans="1:13" ht="6.75" customHeight="1" x14ac:dyDescent="0.3">
      <c r="A15" s="169"/>
      <c r="B15" s="159"/>
      <c r="C15" s="159"/>
      <c r="D15" s="171"/>
      <c r="E15" s="165" t="str">
        <f>입력자료용!Y5</f>
        <v>여00명</v>
      </c>
      <c r="F15" s="174"/>
      <c r="G15" s="163"/>
      <c r="H15" s="164"/>
      <c r="I15" s="157"/>
      <c r="J15" s="157"/>
      <c r="K15" s="159"/>
      <c r="L15" s="159"/>
      <c r="M15" s="161"/>
    </row>
    <row r="16" spans="1:13" ht="6.75" customHeight="1" x14ac:dyDescent="0.3">
      <c r="A16" s="169"/>
      <c r="B16" s="159"/>
      <c r="C16" s="159"/>
      <c r="D16" s="171"/>
      <c r="E16" s="165"/>
      <c r="F16" s="174"/>
      <c r="G16" s="163">
        <f>입력자료용!AX5</f>
        <v>0</v>
      </c>
      <c r="H16" s="164"/>
      <c r="I16" s="157"/>
      <c r="J16" s="157"/>
      <c r="K16" s="159"/>
      <c r="L16" s="159"/>
      <c r="M16" s="161"/>
    </row>
    <row r="17" spans="1:13" ht="6.75" customHeight="1" x14ac:dyDescent="0.3">
      <c r="A17" s="169"/>
      <c r="B17" s="159"/>
      <c r="C17" s="159"/>
      <c r="D17" s="187"/>
      <c r="E17" s="165"/>
      <c r="F17" s="188"/>
      <c r="G17" s="181"/>
      <c r="H17" s="182"/>
      <c r="I17" s="157"/>
      <c r="J17" s="157"/>
      <c r="K17" s="159"/>
      <c r="L17" s="159"/>
      <c r="M17" s="161"/>
    </row>
    <row r="18" spans="1:13" ht="6.75" customHeight="1" x14ac:dyDescent="0.3">
      <c r="A18" s="169">
        <v>3</v>
      </c>
      <c r="B18" s="180">
        <f>입력자료용!C6</f>
        <v>0</v>
      </c>
      <c r="C18" s="180">
        <f>입력자료용!G6</f>
        <v>0</v>
      </c>
      <c r="D18" s="171">
        <f>입력자료용!R6</f>
        <v>0</v>
      </c>
      <c r="E18" s="173" t="str">
        <f>입력자료용!X6</f>
        <v>남00명</v>
      </c>
      <c r="F18" s="174"/>
      <c r="G18" s="185">
        <f>입력자료용!AS6</f>
        <v>0</v>
      </c>
      <c r="H18" s="186">
        <f>입력자료용!AT6</f>
        <v>0</v>
      </c>
      <c r="I18" s="157"/>
      <c r="J18" s="157"/>
      <c r="K18" s="159"/>
      <c r="L18" s="180">
        <f>입력자료용!AP6</f>
        <v>0</v>
      </c>
      <c r="M18" s="161"/>
    </row>
    <row r="19" spans="1:13" ht="6.75" customHeight="1" x14ac:dyDescent="0.3">
      <c r="A19" s="169"/>
      <c r="B19" s="159"/>
      <c r="C19" s="159"/>
      <c r="D19" s="171"/>
      <c r="E19" s="165"/>
      <c r="F19" s="174"/>
      <c r="G19" s="177"/>
      <c r="H19" s="179"/>
      <c r="I19" s="157"/>
      <c r="J19" s="157"/>
      <c r="K19" s="159"/>
      <c r="L19" s="159"/>
      <c r="M19" s="161"/>
    </row>
    <row r="20" spans="1:13" ht="6.75" customHeight="1" x14ac:dyDescent="0.3">
      <c r="A20" s="169"/>
      <c r="B20" s="159"/>
      <c r="C20" s="159"/>
      <c r="D20" s="171"/>
      <c r="E20" s="165"/>
      <c r="F20" s="174"/>
      <c r="G20" s="163"/>
      <c r="H20" s="164"/>
      <c r="I20" s="157"/>
      <c r="J20" s="157"/>
      <c r="K20" s="159"/>
      <c r="L20" s="159"/>
      <c r="M20" s="161"/>
    </row>
    <row r="21" spans="1:13" ht="6.75" customHeight="1" x14ac:dyDescent="0.3">
      <c r="A21" s="169"/>
      <c r="B21" s="159"/>
      <c r="C21" s="159"/>
      <c r="D21" s="171"/>
      <c r="E21" s="165" t="str">
        <f>입력자료용!Y6</f>
        <v>여00명</v>
      </c>
      <c r="F21" s="174"/>
      <c r="G21" s="163"/>
      <c r="H21" s="164"/>
      <c r="I21" s="157"/>
      <c r="J21" s="157"/>
      <c r="K21" s="159"/>
      <c r="L21" s="159"/>
      <c r="M21" s="161"/>
    </row>
    <row r="22" spans="1:13" ht="6.75" customHeight="1" x14ac:dyDescent="0.3">
      <c r="A22" s="169"/>
      <c r="B22" s="159"/>
      <c r="C22" s="159"/>
      <c r="D22" s="171"/>
      <c r="E22" s="165"/>
      <c r="F22" s="174"/>
      <c r="G22" s="163">
        <f>입력자료용!AX6</f>
        <v>0</v>
      </c>
      <c r="H22" s="164"/>
      <c r="I22" s="157"/>
      <c r="J22" s="157"/>
      <c r="K22" s="159"/>
      <c r="L22" s="159"/>
      <c r="M22" s="161"/>
    </row>
    <row r="23" spans="1:13" ht="6.75" customHeight="1" x14ac:dyDescent="0.3">
      <c r="A23" s="169"/>
      <c r="B23" s="159"/>
      <c r="C23" s="159"/>
      <c r="D23" s="171"/>
      <c r="E23" s="180"/>
      <c r="F23" s="174"/>
      <c r="G23" s="181"/>
      <c r="H23" s="182"/>
      <c r="I23" s="157"/>
      <c r="J23" s="157"/>
      <c r="K23" s="159"/>
      <c r="L23" s="159"/>
      <c r="M23" s="161"/>
    </row>
    <row r="24" spans="1:13" ht="6.75" customHeight="1" x14ac:dyDescent="0.3">
      <c r="A24" s="169">
        <v>4</v>
      </c>
      <c r="B24" s="180">
        <f>입력자료용!C7</f>
        <v>0</v>
      </c>
      <c r="C24" s="180">
        <f>입력자료용!G7</f>
        <v>0</v>
      </c>
      <c r="D24" s="183">
        <f>입력자료용!R7</f>
        <v>0</v>
      </c>
      <c r="E24" s="165" t="str">
        <f>입력자료용!X7</f>
        <v>남00명</v>
      </c>
      <c r="F24" s="184">
        <f>입력자료용!W7</f>
        <v>0</v>
      </c>
      <c r="G24" s="185">
        <f>입력자료용!AS7</f>
        <v>0</v>
      </c>
      <c r="H24" s="186">
        <f>입력자료용!AT7</f>
        <v>0</v>
      </c>
      <c r="I24" s="157"/>
      <c r="J24" s="157"/>
      <c r="K24" s="159"/>
      <c r="L24" s="180">
        <f>입력자료용!AP7</f>
        <v>0</v>
      </c>
      <c r="M24" s="161"/>
    </row>
    <row r="25" spans="1:13" ht="6.75" customHeight="1" x14ac:dyDescent="0.3">
      <c r="A25" s="169"/>
      <c r="B25" s="159"/>
      <c r="C25" s="159"/>
      <c r="D25" s="171"/>
      <c r="E25" s="165"/>
      <c r="F25" s="174"/>
      <c r="G25" s="177"/>
      <c r="H25" s="179"/>
      <c r="I25" s="157"/>
      <c r="J25" s="157"/>
      <c r="K25" s="159"/>
      <c r="L25" s="159"/>
      <c r="M25" s="161"/>
    </row>
    <row r="26" spans="1:13" ht="6.75" customHeight="1" x14ac:dyDescent="0.3">
      <c r="A26" s="169"/>
      <c r="B26" s="159"/>
      <c r="C26" s="159"/>
      <c r="D26" s="171"/>
      <c r="E26" s="165"/>
      <c r="F26" s="174"/>
      <c r="G26" s="163">
        <f>입력자료용!AV7</f>
        <v>0</v>
      </c>
      <c r="H26" s="164"/>
      <c r="I26" s="157"/>
      <c r="J26" s="157"/>
      <c r="K26" s="159"/>
      <c r="L26" s="159"/>
      <c r="M26" s="161"/>
    </row>
    <row r="27" spans="1:13" ht="6.75" customHeight="1" x14ac:dyDescent="0.3">
      <c r="A27" s="169"/>
      <c r="B27" s="159"/>
      <c r="C27" s="159"/>
      <c r="D27" s="171"/>
      <c r="E27" s="165" t="str">
        <f>입력자료용!Y7</f>
        <v>여00명</v>
      </c>
      <c r="F27" s="174"/>
      <c r="G27" s="163"/>
      <c r="H27" s="164"/>
      <c r="I27" s="157"/>
      <c r="J27" s="157"/>
      <c r="K27" s="159"/>
      <c r="L27" s="159"/>
      <c r="M27" s="161"/>
    </row>
    <row r="28" spans="1:13" ht="6.75" customHeight="1" x14ac:dyDescent="0.3">
      <c r="A28" s="169"/>
      <c r="B28" s="159"/>
      <c r="C28" s="159"/>
      <c r="D28" s="171"/>
      <c r="E28" s="165"/>
      <c r="F28" s="174"/>
      <c r="G28" s="163">
        <f>입력자료용!AX7</f>
        <v>0</v>
      </c>
      <c r="H28" s="164"/>
      <c r="I28" s="157"/>
      <c r="J28" s="157"/>
      <c r="K28" s="159"/>
      <c r="L28" s="159"/>
      <c r="M28" s="161"/>
    </row>
    <row r="29" spans="1:13" ht="6.75" customHeight="1" x14ac:dyDescent="0.3">
      <c r="A29" s="169"/>
      <c r="B29" s="159"/>
      <c r="C29" s="159"/>
      <c r="D29" s="171"/>
      <c r="E29" s="180"/>
      <c r="F29" s="174"/>
      <c r="G29" s="181"/>
      <c r="H29" s="182"/>
      <c r="I29" s="157"/>
      <c r="J29" s="157"/>
      <c r="K29" s="159"/>
      <c r="L29" s="159"/>
      <c r="M29" s="161"/>
    </row>
    <row r="30" spans="1:13" ht="6.75" customHeight="1" x14ac:dyDescent="0.3">
      <c r="A30" s="169">
        <v>5</v>
      </c>
      <c r="B30" s="180">
        <f>입력자료용!C8</f>
        <v>0</v>
      </c>
      <c r="C30" s="180">
        <f>입력자료용!G8</f>
        <v>0</v>
      </c>
      <c r="D30" s="183">
        <f>입력자료용!R8</f>
        <v>0</v>
      </c>
      <c r="E30" s="165" t="str">
        <f>입력자료용!X8</f>
        <v>남00명</v>
      </c>
      <c r="F30" s="184">
        <f>입력자료용!W8</f>
        <v>0</v>
      </c>
      <c r="G30" s="185">
        <f>입력자료용!AS8</f>
        <v>0</v>
      </c>
      <c r="H30" s="186">
        <f>입력자료용!AT8</f>
        <v>0</v>
      </c>
      <c r="I30" s="157"/>
      <c r="J30" s="157"/>
      <c r="K30" s="159"/>
      <c r="L30" s="180">
        <f>입력자료용!AP8</f>
        <v>0</v>
      </c>
      <c r="M30" s="161"/>
    </row>
    <row r="31" spans="1:13" ht="6.75" customHeight="1" x14ac:dyDescent="0.3">
      <c r="A31" s="169"/>
      <c r="B31" s="159"/>
      <c r="C31" s="159"/>
      <c r="D31" s="171"/>
      <c r="E31" s="165"/>
      <c r="F31" s="174"/>
      <c r="G31" s="177"/>
      <c r="H31" s="179"/>
      <c r="I31" s="157"/>
      <c r="J31" s="157"/>
      <c r="K31" s="159"/>
      <c r="L31" s="159"/>
      <c r="M31" s="161"/>
    </row>
    <row r="32" spans="1:13" ht="6.75" customHeight="1" x14ac:dyDescent="0.3">
      <c r="A32" s="169"/>
      <c r="B32" s="159"/>
      <c r="C32" s="159"/>
      <c r="D32" s="171"/>
      <c r="E32" s="165"/>
      <c r="F32" s="174"/>
      <c r="G32" s="163">
        <f>입력자료용!AV8</f>
        <v>0</v>
      </c>
      <c r="H32" s="164"/>
      <c r="I32" s="157"/>
      <c r="J32" s="157"/>
      <c r="K32" s="159"/>
      <c r="L32" s="159"/>
      <c r="M32" s="161"/>
    </row>
    <row r="33" spans="1:13" ht="6.75" customHeight="1" x14ac:dyDescent="0.3">
      <c r="A33" s="169"/>
      <c r="B33" s="159"/>
      <c r="C33" s="159"/>
      <c r="D33" s="171"/>
      <c r="E33" s="165" t="str">
        <f>입력자료용!Y8</f>
        <v>여00명</v>
      </c>
      <c r="F33" s="174"/>
      <c r="G33" s="163"/>
      <c r="H33" s="164"/>
      <c r="I33" s="157"/>
      <c r="J33" s="157"/>
      <c r="K33" s="159"/>
      <c r="L33" s="159"/>
      <c r="M33" s="161"/>
    </row>
    <row r="34" spans="1:13" ht="6.75" customHeight="1" x14ac:dyDescent="0.3">
      <c r="A34" s="169"/>
      <c r="B34" s="159"/>
      <c r="C34" s="159"/>
      <c r="D34" s="171"/>
      <c r="E34" s="165"/>
      <c r="F34" s="174"/>
      <c r="G34" s="163">
        <f>입력자료용!AX8</f>
        <v>0</v>
      </c>
      <c r="H34" s="164"/>
      <c r="I34" s="157"/>
      <c r="J34" s="157"/>
      <c r="K34" s="159"/>
      <c r="L34" s="159"/>
      <c r="M34" s="161"/>
    </row>
    <row r="35" spans="1:13" ht="6.75" customHeight="1" x14ac:dyDescent="0.3">
      <c r="A35" s="169"/>
      <c r="B35" s="159"/>
      <c r="C35" s="159"/>
      <c r="D35" s="171"/>
      <c r="E35" s="180"/>
      <c r="F35" s="174"/>
      <c r="G35" s="181"/>
      <c r="H35" s="182"/>
      <c r="I35" s="157"/>
      <c r="J35" s="157"/>
      <c r="K35" s="159"/>
      <c r="L35" s="159"/>
      <c r="M35" s="161"/>
    </row>
    <row r="36" spans="1:13" ht="6.75" customHeight="1" x14ac:dyDescent="0.3">
      <c r="A36" s="169">
        <v>6</v>
      </c>
      <c r="B36" s="180">
        <f>입력자료용!C9</f>
        <v>0</v>
      </c>
      <c r="C36" s="180">
        <f>입력자료용!G9</f>
        <v>0</v>
      </c>
      <c r="D36" s="183">
        <f>입력자료용!R9</f>
        <v>0</v>
      </c>
      <c r="E36" s="165" t="str">
        <f>입력자료용!X9</f>
        <v>남00명</v>
      </c>
      <c r="F36" s="184">
        <f>입력자료용!W9</f>
        <v>0</v>
      </c>
      <c r="G36" s="185">
        <f>입력자료용!AS9</f>
        <v>0</v>
      </c>
      <c r="H36" s="186">
        <f>입력자료용!AT9</f>
        <v>0</v>
      </c>
      <c r="I36" s="157"/>
      <c r="J36" s="157"/>
      <c r="K36" s="159"/>
      <c r="L36" s="180">
        <f>입력자료용!AP9</f>
        <v>0</v>
      </c>
      <c r="M36" s="161"/>
    </row>
    <row r="37" spans="1:13" ht="6.75" customHeight="1" x14ac:dyDescent="0.3">
      <c r="A37" s="169"/>
      <c r="B37" s="159"/>
      <c r="C37" s="159"/>
      <c r="D37" s="171"/>
      <c r="E37" s="165"/>
      <c r="F37" s="174"/>
      <c r="G37" s="177"/>
      <c r="H37" s="179"/>
      <c r="I37" s="157"/>
      <c r="J37" s="157"/>
      <c r="K37" s="159"/>
      <c r="L37" s="159"/>
      <c r="M37" s="161"/>
    </row>
    <row r="38" spans="1:13" ht="6.75" customHeight="1" x14ac:dyDescent="0.3">
      <c r="A38" s="169"/>
      <c r="B38" s="159"/>
      <c r="C38" s="159"/>
      <c r="D38" s="171"/>
      <c r="E38" s="165"/>
      <c r="F38" s="174"/>
      <c r="G38" s="163">
        <f>입력자료용!AV9</f>
        <v>0</v>
      </c>
      <c r="H38" s="164"/>
      <c r="I38" s="157"/>
      <c r="J38" s="157"/>
      <c r="K38" s="159"/>
      <c r="L38" s="159"/>
      <c r="M38" s="161"/>
    </row>
    <row r="39" spans="1:13" ht="6.75" customHeight="1" x14ac:dyDescent="0.3">
      <c r="A39" s="169"/>
      <c r="B39" s="159"/>
      <c r="C39" s="159"/>
      <c r="D39" s="171"/>
      <c r="E39" s="165" t="str">
        <f>입력자료용!Y9</f>
        <v>여00명</v>
      </c>
      <c r="F39" s="174"/>
      <c r="G39" s="163"/>
      <c r="H39" s="164"/>
      <c r="I39" s="157"/>
      <c r="J39" s="157"/>
      <c r="K39" s="159"/>
      <c r="L39" s="159"/>
      <c r="M39" s="161"/>
    </row>
    <row r="40" spans="1:13" ht="6.75" customHeight="1" x14ac:dyDescent="0.3">
      <c r="A40" s="169"/>
      <c r="B40" s="159"/>
      <c r="C40" s="159"/>
      <c r="D40" s="171"/>
      <c r="E40" s="165"/>
      <c r="F40" s="174"/>
      <c r="G40" s="163">
        <f>입력자료용!AX9</f>
        <v>0</v>
      </c>
      <c r="H40" s="164"/>
      <c r="I40" s="157"/>
      <c r="J40" s="157"/>
      <c r="K40" s="159"/>
      <c r="L40" s="159"/>
      <c r="M40" s="161"/>
    </row>
    <row r="41" spans="1:13" ht="6.75" customHeight="1" x14ac:dyDescent="0.3">
      <c r="A41" s="169"/>
      <c r="B41" s="159"/>
      <c r="C41" s="159"/>
      <c r="D41" s="187"/>
      <c r="E41" s="165"/>
      <c r="F41" s="188"/>
      <c r="G41" s="181"/>
      <c r="H41" s="182"/>
      <c r="I41" s="157"/>
      <c r="J41" s="157"/>
      <c r="K41" s="159"/>
      <c r="L41" s="159"/>
      <c r="M41" s="161"/>
    </row>
    <row r="42" spans="1:13" ht="6.75" customHeight="1" x14ac:dyDescent="0.3">
      <c r="A42" s="169">
        <v>7</v>
      </c>
      <c r="B42" s="180">
        <f>입력자료용!C10</f>
        <v>0</v>
      </c>
      <c r="C42" s="180">
        <f>입력자료용!G10</f>
        <v>0</v>
      </c>
      <c r="D42" s="171">
        <f>입력자료용!R10</f>
        <v>0</v>
      </c>
      <c r="E42" s="173" t="str">
        <f>입력자료용!X10</f>
        <v>남00명</v>
      </c>
      <c r="F42" s="174">
        <f>입력자료용!W10</f>
        <v>0</v>
      </c>
      <c r="G42" s="185">
        <f>입력자료용!AS10</f>
        <v>0</v>
      </c>
      <c r="H42" s="186">
        <f>입력자료용!AT10</f>
        <v>0</v>
      </c>
      <c r="I42" s="157"/>
      <c r="J42" s="157"/>
      <c r="K42" s="159"/>
      <c r="L42" s="180">
        <f>입력자료용!AP10</f>
        <v>0</v>
      </c>
      <c r="M42" s="161"/>
    </row>
    <row r="43" spans="1:13" ht="6.75" customHeight="1" x14ac:dyDescent="0.3">
      <c r="A43" s="169"/>
      <c r="B43" s="159"/>
      <c r="C43" s="159"/>
      <c r="D43" s="171"/>
      <c r="E43" s="165"/>
      <c r="F43" s="174"/>
      <c r="G43" s="177"/>
      <c r="H43" s="179"/>
      <c r="I43" s="157"/>
      <c r="J43" s="157"/>
      <c r="K43" s="159"/>
      <c r="L43" s="159"/>
      <c r="M43" s="161"/>
    </row>
    <row r="44" spans="1:13" ht="6.75" customHeight="1" x14ac:dyDescent="0.3">
      <c r="A44" s="169"/>
      <c r="B44" s="159"/>
      <c r="C44" s="159"/>
      <c r="D44" s="171"/>
      <c r="E44" s="165"/>
      <c r="F44" s="174"/>
      <c r="G44" s="163">
        <f>입력자료용!AV10</f>
        <v>0</v>
      </c>
      <c r="H44" s="164"/>
      <c r="I44" s="157"/>
      <c r="J44" s="157"/>
      <c r="K44" s="159"/>
      <c r="L44" s="159"/>
      <c r="M44" s="161"/>
    </row>
    <row r="45" spans="1:13" ht="6.75" customHeight="1" x14ac:dyDescent="0.3">
      <c r="A45" s="169"/>
      <c r="B45" s="159"/>
      <c r="C45" s="159"/>
      <c r="D45" s="171"/>
      <c r="E45" s="165" t="str">
        <f>입력자료용!Y10</f>
        <v>여00명</v>
      </c>
      <c r="F45" s="174"/>
      <c r="G45" s="163"/>
      <c r="H45" s="164"/>
      <c r="I45" s="157"/>
      <c r="J45" s="157"/>
      <c r="K45" s="159"/>
      <c r="L45" s="159"/>
      <c r="M45" s="161"/>
    </row>
    <row r="46" spans="1:13" ht="6.75" customHeight="1" x14ac:dyDescent="0.3">
      <c r="A46" s="169"/>
      <c r="B46" s="159"/>
      <c r="C46" s="159"/>
      <c r="D46" s="171"/>
      <c r="E46" s="165"/>
      <c r="F46" s="174"/>
      <c r="G46" s="163">
        <f>입력자료용!AX10</f>
        <v>0</v>
      </c>
      <c r="H46" s="164"/>
      <c r="I46" s="157"/>
      <c r="J46" s="157"/>
      <c r="K46" s="159"/>
      <c r="L46" s="159"/>
      <c r="M46" s="161"/>
    </row>
    <row r="47" spans="1:13" ht="6.75" customHeight="1" x14ac:dyDescent="0.3">
      <c r="A47" s="169"/>
      <c r="B47" s="159"/>
      <c r="C47" s="159"/>
      <c r="D47" s="171"/>
      <c r="E47" s="180"/>
      <c r="F47" s="174"/>
      <c r="G47" s="181"/>
      <c r="H47" s="182"/>
      <c r="I47" s="157"/>
      <c r="J47" s="157"/>
      <c r="K47" s="159"/>
      <c r="L47" s="159"/>
      <c r="M47" s="161"/>
    </row>
    <row r="48" spans="1:13" ht="6.75" customHeight="1" x14ac:dyDescent="0.3">
      <c r="A48" s="169">
        <v>8</v>
      </c>
      <c r="B48" s="180">
        <f>입력자료용!C11</f>
        <v>0</v>
      </c>
      <c r="C48" s="180">
        <f>입력자료용!G11</f>
        <v>0</v>
      </c>
      <c r="D48" s="183">
        <f>입력자료용!R11</f>
        <v>0</v>
      </c>
      <c r="E48" s="165" t="str">
        <f>입력자료용!X11</f>
        <v>남00명</v>
      </c>
      <c r="F48" s="184">
        <f>입력자료용!W11</f>
        <v>0</v>
      </c>
      <c r="G48" s="185">
        <f>입력자료용!AS11</f>
        <v>0</v>
      </c>
      <c r="H48" s="186">
        <f>입력자료용!AT11</f>
        <v>0</v>
      </c>
      <c r="I48" s="157"/>
      <c r="J48" s="157"/>
      <c r="K48" s="159"/>
      <c r="L48" s="180">
        <f>입력자료용!AP11</f>
        <v>0</v>
      </c>
      <c r="M48" s="161"/>
    </row>
    <row r="49" spans="1:13" ht="6.75" customHeight="1" x14ac:dyDescent="0.3">
      <c r="A49" s="169"/>
      <c r="B49" s="159"/>
      <c r="C49" s="159"/>
      <c r="D49" s="171"/>
      <c r="E49" s="165"/>
      <c r="F49" s="174"/>
      <c r="G49" s="177"/>
      <c r="H49" s="179"/>
      <c r="I49" s="157"/>
      <c r="J49" s="157"/>
      <c r="K49" s="159"/>
      <c r="L49" s="159"/>
      <c r="M49" s="161"/>
    </row>
    <row r="50" spans="1:13" ht="6.75" customHeight="1" x14ac:dyDescent="0.3">
      <c r="A50" s="169"/>
      <c r="B50" s="159"/>
      <c r="C50" s="159"/>
      <c r="D50" s="171"/>
      <c r="E50" s="165"/>
      <c r="F50" s="174"/>
      <c r="G50" s="163">
        <f>입력자료용!AV11</f>
        <v>0</v>
      </c>
      <c r="H50" s="164"/>
      <c r="I50" s="157"/>
      <c r="J50" s="157"/>
      <c r="K50" s="159"/>
      <c r="L50" s="159"/>
      <c r="M50" s="161"/>
    </row>
    <row r="51" spans="1:13" ht="6.75" customHeight="1" x14ac:dyDescent="0.3">
      <c r="A51" s="169"/>
      <c r="B51" s="159"/>
      <c r="C51" s="159"/>
      <c r="D51" s="171"/>
      <c r="E51" s="165" t="str">
        <f>입력자료용!Y11</f>
        <v>여00명</v>
      </c>
      <c r="F51" s="174"/>
      <c r="G51" s="163"/>
      <c r="H51" s="164"/>
      <c r="I51" s="157"/>
      <c r="J51" s="157"/>
      <c r="K51" s="159"/>
      <c r="L51" s="159"/>
      <c r="M51" s="161"/>
    </row>
    <row r="52" spans="1:13" ht="6.75" customHeight="1" x14ac:dyDescent="0.3">
      <c r="A52" s="169"/>
      <c r="B52" s="159"/>
      <c r="C52" s="159"/>
      <c r="D52" s="171"/>
      <c r="E52" s="165"/>
      <c r="F52" s="174"/>
      <c r="G52" s="163">
        <f>입력자료용!AX11</f>
        <v>0</v>
      </c>
      <c r="H52" s="164"/>
      <c r="I52" s="157"/>
      <c r="J52" s="157"/>
      <c r="K52" s="159"/>
      <c r="L52" s="159"/>
      <c r="M52" s="161"/>
    </row>
    <row r="53" spans="1:13" ht="6.75" customHeight="1" x14ac:dyDescent="0.3">
      <c r="A53" s="169"/>
      <c r="B53" s="159"/>
      <c r="C53" s="159"/>
      <c r="D53" s="171"/>
      <c r="E53" s="180"/>
      <c r="F53" s="174"/>
      <c r="G53" s="181"/>
      <c r="H53" s="182"/>
      <c r="I53" s="157"/>
      <c r="J53" s="157"/>
      <c r="K53" s="159"/>
      <c r="L53" s="159"/>
      <c r="M53" s="161"/>
    </row>
    <row r="54" spans="1:13" ht="6.75" customHeight="1" x14ac:dyDescent="0.3">
      <c r="A54" s="169">
        <v>9</v>
      </c>
      <c r="B54" s="180">
        <f>입력자료용!C12</f>
        <v>0</v>
      </c>
      <c r="C54" s="180">
        <f>입력자료용!G12</f>
        <v>0</v>
      </c>
      <c r="D54" s="183">
        <f>입력자료용!R12</f>
        <v>0</v>
      </c>
      <c r="E54" s="165" t="str">
        <f>입력자료용!X12</f>
        <v>남00명</v>
      </c>
      <c r="F54" s="184">
        <f>입력자료용!W12</f>
        <v>0</v>
      </c>
      <c r="G54" s="185">
        <f>입력자료용!AS12</f>
        <v>0</v>
      </c>
      <c r="H54" s="186">
        <f>입력자료용!AT12</f>
        <v>0</v>
      </c>
      <c r="I54" s="157"/>
      <c r="J54" s="157"/>
      <c r="K54" s="159"/>
      <c r="L54" s="180">
        <f>입력자료용!AP12</f>
        <v>0</v>
      </c>
      <c r="M54" s="161"/>
    </row>
    <row r="55" spans="1:13" ht="6.75" customHeight="1" x14ac:dyDescent="0.3">
      <c r="A55" s="169"/>
      <c r="B55" s="159"/>
      <c r="C55" s="159"/>
      <c r="D55" s="171"/>
      <c r="E55" s="165"/>
      <c r="F55" s="174"/>
      <c r="G55" s="177"/>
      <c r="H55" s="179"/>
      <c r="I55" s="157"/>
      <c r="J55" s="157"/>
      <c r="K55" s="159"/>
      <c r="L55" s="159"/>
      <c r="M55" s="161"/>
    </row>
    <row r="56" spans="1:13" ht="6.75" customHeight="1" x14ac:dyDescent="0.3">
      <c r="A56" s="169"/>
      <c r="B56" s="159"/>
      <c r="C56" s="159"/>
      <c r="D56" s="171"/>
      <c r="E56" s="165"/>
      <c r="F56" s="174"/>
      <c r="G56" s="163">
        <f>입력자료용!AV12</f>
        <v>0</v>
      </c>
      <c r="H56" s="164"/>
      <c r="I56" s="157"/>
      <c r="J56" s="157"/>
      <c r="K56" s="159"/>
      <c r="L56" s="159"/>
      <c r="M56" s="161"/>
    </row>
    <row r="57" spans="1:13" ht="6.75" customHeight="1" x14ac:dyDescent="0.3">
      <c r="A57" s="169"/>
      <c r="B57" s="159"/>
      <c r="C57" s="159"/>
      <c r="D57" s="171"/>
      <c r="E57" s="165" t="str">
        <f>입력자료용!Y12</f>
        <v>여00명</v>
      </c>
      <c r="F57" s="174"/>
      <c r="G57" s="163"/>
      <c r="H57" s="164"/>
      <c r="I57" s="157"/>
      <c r="J57" s="157"/>
      <c r="K57" s="159"/>
      <c r="L57" s="159"/>
      <c r="M57" s="161"/>
    </row>
    <row r="58" spans="1:13" ht="6.75" customHeight="1" x14ac:dyDescent="0.3">
      <c r="A58" s="169"/>
      <c r="B58" s="159"/>
      <c r="C58" s="159"/>
      <c r="D58" s="171"/>
      <c r="E58" s="165"/>
      <c r="F58" s="174"/>
      <c r="G58" s="163">
        <f>입력자료용!AX12</f>
        <v>0</v>
      </c>
      <c r="H58" s="164"/>
      <c r="I58" s="157"/>
      <c r="J58" s="157"/>
      <c r="K58" s="159"/>
      <c r="L58" s="159"/>
      <c r="M58" s="161"/>
    </row>
    <row r="59" spans="1:13" ht="6.75" customHeight="1" x14ac:dyDescent="0.3">
      <c r="A59" s="169"/>
      <c r="B59" s="159"/>
      <c r="C59" s="159"/>
      <c r="D59" s="171"/>
      <c r="E59" s="180"/>
      <c r="F59" s="174"/>
      <c r="G59" s="181"/>
      <c r="H59" s="182"/>
      <c r="I59" s="157"/>
      <c r="J59" s="157"/>
      <c r="K59" s="159"/>
      <c r="L59" s="159"/>
      <c r="M59" s="161"/>
    </row>
    <row r="60" spans="1:13" ht="6.75" customHeight="1" x14ac:dyDescent="0.3">
      <c r="A60" s="169">
        <v>10</v>
      </c>
      <c r="B60" s="180">
        <f>입력자료용!C13</f>
        <v>0</v>
      </c>
      <c r="C60" s="180">
        <f>입력자료용!G13</f>
        <v>0</v>
      </c>
      <c r="D60" s="183">
        <f>입력자료용!R13</f>
        <v>0</v>
      </c>
      <c r="E60" s="165" t="str">
        <f>입력자료용!X13</f>
        <v>남00명</v>
      </c>
      <c r="F60" s="184">
        <f>입력자료용!W13</f>
        <v>0</v>
      </c>
      <c r="G60" s="185">
        <f>입력자료용!AS13</f>
        <v>0</v>
      </c>
      <c r="H60" s="186">
        <f>입력자료용!AT13</f>
        <v>0</v>
      </c>
      <c r="I60" s="157"/>
      <c r="J60" s="157"/>
      <c r="K60" s="159"/>
      <c r="L60" s="180">
        <f>입력자료용!AP13</f>
        <v>0</v>
      </c>
      <c r="M60" s="161"/>
    </row>
    <row r="61" spans="1:13" ht="6.75" customHeight="1" x14ac:dyDescent="0.3">
      <c r="A61" s="169"/>
      <c r="B61" s="159"/>
      <c r="C61" s="159"/>
      <c r="D61" s="171"/>
      <c r="E61" s="165"/>
      <c r="F61" s="174"/>
      <c r="G61" s="177"/>
      <c r="H61" s="179"/>
      <c r="I61" s="157"/>
      <c r="J61" s="157"/>
      <c r="K61" s="159"/>
      <c r="L61" s="159"/>
      <c r="M61" s="161"/>
    </row>
    <row r="62" spans="1:13" ht="6.75" customHeight="1" x14ac:dyDescent="0.3">
      <c r="A62" s="169"/>
      <c r="B62" s="159"/>
      <c r="C62" s="159"/>
      <c r="D62" s="171"/>
      <c r="E62" s="165"/>
      <c r="F62" s="174"/>
      <c r="G62" s="163">
        <f>입력자료용!AV13</f>
        <v>0</v>
      </c>
      <c r="H62" s="164"/>
      <c r="I62" s="157"/>
      <c r="J62" s="157"/>
      <c r="K62" s="159"/>
      <c r="L62" s="159"/>
      <c r="M62" s="161"/>
    </row>
    <row r="63" spans="1:13" ht="6.75" customHeight="1" x14ac:dyDescent="0.3">
      <c r="A63" s="169"/>
      <c r="B63" s="159"/>
      <c r="C63" s="159"/>
      <c r="D63" s="171"/>
      <c r="E63" s="165" t="str">
        <f>입력자료용!Y13</f>
        <v>여00명</v>
      </c>
      <c r="F63" s="174"/>
      <c r="G63" s="163"/>
      <c r="H63" s="164"/>
      <c r="I63" s="157"/>
      <c r="J63" s="157"/>
      <c r="K63" s="159"/>
      <c r="L63" s="159"/>
      <c r="M63" s="161"/>
    </row>
    <row r="64" spans="1:13" ht="6.75" customHeight="1" x14ac:dyDescent="0.3">
      <c r="A64" s="169"/>
      <c r="B64" s="159"/>
      <c r="C64" s="159"/>
      <c r="D64" s="171"/>
      <c r="E64" s="165"/>
      <c r="F64" s="174"/>
      <c r="G64" s="163">
        <f>입력자료용!AX13</f>
        <v>0</v>
      </c>
      <c r="H64" s="164"/>
      <c r="I64" s="157"/>
      <c r="J64" s="157"/>
      <c r="K64" s="159"/>
      <c r="L64" s="159"/>
      <c r="M64" s="161"/>
    </row>
    <row r="65" spans="1:13" ht="6.75" customHeight="1" thickBot="1" x14ac:dyDescent="0.35">
      <c r="A65" s="170"/>
      <c r="B65" s="160"/>
      <c r="C65" s="160"/>
      <c r="D65" s="172"/>
      <c r="E65" s="166"/>
      <c r="F65" s="175"/>
      <c r="G65" s="167"/>
      <c r="H65" s="168"/>
      <c r="I65" s="158"/>
      <c r="J65" s="158"/>
      <c r="K65" s="160"/>
      <c r="L65" s="160"/>
      <c r="M65" s="162"/>
    </row>
    <row r="66" spans="1:13" ht="7.5" customHeight="1" x14ac:dyDescent="0.3">
      <c r="A66" s="74"/>
      <c r="B66" s="75"/>
      <c r="C66" s="75"/>
      <c r="D66" s="75"/>
      <c r="E66" s="75"/>
      <c r="F66" s="75"/>
      <c r="G66" s="75"/>
      <c r="H66" s="75"/>
      <c r="I66" s="76"/>
      <c r="J66" s="76"/>
      <c r="K66" s="75"/>
      <c r="L66" s="75"/>
      <c r="M66" s="77"/>
    </row>
    <row r="67" spans="1:13" ht="7.5" customHeight="1" thickBot="1" x14ac:dyDescent="0.35">
      <c r="A67" s="70"/>
      <c r="B67" s="71"/>
      <c r="C67" s="71"/>
      <c r="D67" s="71"/>
      <c r="E67" s="71"/>
      <c r="F67" s="71"/>
      <c r="G67" s="71"/>
      <c r="H67" s="71"/>
      <c r="I67" s="72"/>
      <c r="J67" s="72"/>
      <c r="K67" s="71"/>
      <c r="L67" s="71"/>
      <c r="M67" s="73"/>
    </row>
    <row r="68" spans="1:13" ht="14.25" customHeight="1" x14ac:dyDescent="0.3">
      <c r="A68" s="194" t="s">
        <v>153</v>
      </c>
      <c r="B68" s="197" t="s">
        <v>154</v>
      </c>
      <c r="C68" s="197" t="s">
        <v>155</v>
      </c>
      <c r="D68" s="197" t="s">
        <v>156</v>
      </c>
      <c r="E68" s="204" t="s">
        <v>157</v>
      </c>
      <c r="F68" s="197" t="s">
        <v>158</v>
      </c>
      <c r="G68" s="207" t="s">
        <v>159</v>
      </c>
      <c r="H68" s="207"/>
      <c r="I68" s="208" t="s">
        <v>160</v>
      </c>
      <c r="J68" s="209"/>
      <c r="K68" s="210"/>
      <c r="L68" s="197" t="s">
        <v>161</v>
      </c>
      <c r="M68" s="211" t="s">
        <v>162</v>
      </c>
    </row>
    <row r="69" spans="1:13" ht="14.25" customHeight="1" x14ac:dyDescent="0.3">
      <c r="A69" s="195"/>
      <c r="B69" s="198"/>
      <c r="C69" s="198"/>
      <c r="D69" s="198"/>
      <c r="E69" s="205"/>
      <c r="F69" s="198"/>
      <c r="G69" s="214" t="s">
        <v>163</v>
      </c>
      <c r="H69" s="214"/>
      <c r="I69" s="215" t="s">
        <v>164</v>
      </c>
      <c r="J69" s="217" t="s">
        <v>165</v>
      </c>
      <c r="K69" s="219" t="s">
        <v>166</v>
      </c>
      <c r="L69" s="198"/>
      <c r="M69" s="212"/>
    </row>
    <row r="70" spans="1:13" ht="14.25" customHeight="1" thickBot="1" x14ac:dyDescent="0.35">
      <c r="A70" s="196"/>
      <c r="B70" s="199"/>
      <c r="C70" s="199"/>
      <c r="D70" s="199"/>
      <c r="E70" s="206"/>
      <c r="F70" s="199"/>
      <c r="G70" s="221" t="s">
        <v>167</v>
      </c>
      <c r="H70" s="221"/>
      <c r="I70" s="216"/>
      <c r="J70" s="218"/>
      <c r="K70" s="220"/>
      <c r="L70" s="199"/>
      <c r="M70" s="213"/>
    </row>
    <row r="71" spans="1:13" ht="6.75" customHeight="1" thickTop="1" x14ac:dyDescent="0.3">
      <c r="A71" s="200">
        <v>11</v>
      </c>
      <c r="B71" s="180">
        <f>입력자료용!C14</f>
        <v>0</v>
      </c>
      <c r="C71" s="180">
        <f>입력자료용!G14</f>
        <v>0</v>
      </c>
      <c r="D71" s="180">
        <f>입력자료용!R14</f>
        <v>0</v>
      </c>
      <c r="E71" s="201" t="str">
        <f>입력자료용!X14</f>
        <v>남00명</v>
      </c>
      <c r="F71" s="184">
        <f>입력자료용!W14</f>
        <v>0</v>
      </c>
      <c r="G71" s="202">
        <f>입력자료용!AS14</f>
        <v>0</v>
      </c>
      <c r="H71" s="203">
        <f>입력자료용!AT14</f>
        <v>0</v>
      </c>
      <c r="I71" s="189"/>
      <c r="J71" s="189"/>
      <c r="K71" s="189" t="s">
        <v>170</v>
      </c>
      <c r="L71" s="190">
        <f>입력자료용!AP14</f>
        <v>0</v>
      </c>
      <c r="M71" s="192"/>
    </row>
    <row r="72" spans="1:13" ht="6.75" customHeight="1" x14ac:dyDescent="0.3">
      <c r="A72" s="169"/>
      <c r="B72" s="159"/>
      <c r="C72" s="159"/>
      <c r="D72" s="159"/>
      <c r="E72" s="165"/>
      <c r="F72" s="174"/>
      <c r="G72" s="185"/>
      <c r="H72" s="186"/>
      <c r="I72" s="157"/>
      <c r="J72" s="157"/>
      <c r="K72" s="157"/>
      <c r="L72" s="191"/>
      <c r="M72" s="193"/>
    </row>
    <row r="73" spans="1:13" ht="6.75" customHeight="1" x14ac:dyDescent="0.3">
      <c r="A73" s="169"/>
      <c r="B73" s="159"/>
      <c r="C73" s="159"/>
      <c r="D73" s="159"/>
      <c r="E73" s="165"/>
      <c r="F73" s="174"/>
      <c r="G73" s="163">
        <f>입력자료용!AV14</f>
        <v>0</v>
      </c>
      <c r="H73" s="164"/>
      <c r="I73" s="157"/>
      <c r="J73" s="157"/>
      <c r="K73" s="157"/>
      <c r="L73" s="191"/>
      <c r="M73" s="193"/>
    </row>
    <row r="74" spans="1:13" ht="6.75" customHeight="1" x14ac:dyDescent="0.3">
      <c r="A74" s="169"/>
      <c r="B74" s="159"/>
      <c r="C74" s="159"/>
      <c r="D74" s="159"/>
      <c r="E74" s="165" t="str">
        <f>입력자료용!Y14</f>
        <v>여00명</v>
      </c>
      <c r="F74" s="174"/>
      <c r="G74" s="163"/>
      <c r="H74" s="164"/>
      <c r="I74" s="157"/>
      <c r="J74" s="157"/>
      <c r="K74" s="157"/>
      <c r="L74" s="191"/>
      <c r="M74" s="193"/>
    </row>
    <row r="75" spans="1:13" ht="6.75" customHeight="1" x14ac:dyDescent="0.3">
      <c r="A75" s="169"/>
      <c r="B75" s="159"/>
      <c r="C75" s="159"/>
      <c r="D75" s="159"/>
      <c r="E75" s="165"/>
      <c r="F75" s="174"/>
      <c r="G75" s="163">
        <f>입력자료용!AX14</f>
        <v>0</v>
      </c>
      <c r="H75" s="164"/>
      <c r="I75" s="157"/>
      <c r="J75" s="157"/>
      <c r="K75" s="157"/>
      <c r="L75" s="191"/>
      <c r="M75" s="193"/>
    </row>
    <row r="76" spans="1:13" ht="6.75" customHeight="1" x14ac:dyDescent="0.3">
      <c r="A76" s="169"/>
      <c r="B76" s="159"/>
      <c r="C76" s="159"/>
      <c r="D76" s="159"/>
      <c r="E76" s="180"/>
      <c r="F76" s="174"/>
      <c r="G76" s="181"/>
      <c r="H76" s="182"/>
      <c r="I76" s="157"/>
      <c r="J76" s="157"/>
      <c r="K76" s="157"/>
      <c r="L76" s="191"/>
      <c r="M76" s="193"/>
    </row>
    <row r="77" spans="1:13" ht="6.75" customHeight="1" x14ac:dyDescent="0.3">
      <c r="A77" s="169">
        <v>12</v>
      </c>
      <c r="B77" s="180">
        <f>입력자료용!C15</f>
        <v>0</v>
      </c>
      <c r="C77" s="180">
        <f>입력자료용!G15</f>
        <v>0</v>
      </c>
      <c r="D77" s="183">
        <f>입력자료용!R15</f>
        <v>0</v>
      </c>
      <c r="E77" s="165" t="str">
        <f>입력자료용!X15</f>
        <v>남00명</v>
      </c>
      <c r="F77" s="184">
        <f>입력자료용!W15</f>
        <v>0</v>
      </c>
      <c r="G77" s="185">
        <f>입력자료용!AS15</f>
        <v>0</v>
      </c>
      <c r="H77" s="186">
        <f>입력자료용!AT15</f>
        <v>0</v>
      </c>
      <c r="I77" s="157"/>
      <c r="J77" s="157"/>
      <c r="K77" s="159"/>
      <c r="L77" s="180">
        <f>입력자료용!AP15</f>
        <v>0</v>
      </c>
      <c r="M77" s="161"/>
    </row>
    <row r="78" spans="1:13" ht="6.75" customHeight="1" x14ac:dyDescent="0.3">
      <c r="A78" s="169"/>
      <c r="B78" s="159"/>
      <c r="C78" s="159"/>
      <c r="D78" s="171"/>
      <c r="E78" s="165"/>
      <c r="F78" s="174"/>
      <c r="G78" s="177"/>
      <c r="H78" s="179"/>
      <c r="I78" s="157"/>
      <c r="J78" s="157"/>
      <c r="K78" s="159"/>
      <c r="L78" s="159"/>
      <c r="M78" s="161"/>
    </row>
    <row r="79" spans="1:13" ht="6.75" customHeight="1" x14ac:dyDescent="0.3">
      <c r="A79" s="169"/>
      <c r="B79" s="159"/>
      <c r="C79" s="159"/>
      <c r="D79" s="171"/>
      <c r="E79" s="165"/>
      <c r="F79" s="174"/>
      <c r="G79" s="163">
        <f>입력자료용!AV15</f>
        <v>0</v>
      </c>
      <c r="H79" s="164"/>
      <c r="I79" s="157"/>
      <c r="J79" s="157"/>
      <c r="K79" s="159"/>
      <c r="L79" s="159"/>
      <c r="M79" s="161"/>
    </row>
    <row r="80" spans="1:13" ht="6.75" customHeight="1" x14ac:dyDescent="0.3">
      <c r="A80" s="169"/>
      <c r="B80" s="159"/>
      <c r="C80" s="159"/>
      <c r="D80" s="171"/>
      <c r="E80" s="165" t="str">
        <f>입력자료용!Y15</f>
        <v>여00명</v>
      </c>
      <c r="F80" s="174"/>
      <c r="G80" s="163"/>
      <c r="H80" s="164"/>
      <c r="I80" s="157"/>
      <c r="J80" s="157"/>
      <c r="K80" s="159"/>
      <c r="L80" s="159"/>
      <c r="M80" s="161"/>
    </row>
    <row r="81" spans="1:13" ht="6.75" customHeight="1" x14ac:dyDescent="0.3">
      <c r="A81" s="169"/>
      <c r="B81" s="159"/>
      <c r="C81" s="159"/>
      <c r="D81" s="171"/>
      <c r="E81" s="165"/>
      <c r="F81" s="174"/>
      <c r="G81" s="163">
        <f>입력자료용!AX15</f>
        <v>0</v>
      </c>
      <c r="H81" s="164"/>
      <c r="I81" s="157"/>
      <c r="J81" s="157"/>
      <c r="K81" s="159"/>
      <c r="L81" s="159"/>
      <c r="M81" s="161"/>
    </row>
    <row r="82" spans="1:13" ht="6.75" customHeight="1" x14ac:dyDescent="0.3">
      <c r="A82" s="169"/>
      <c r="B82" s="159"/>
      <c r="C82" s="159"/>
      <c r="D82" s="187"/>
      <c r="E82" s="165"/>
      <c r="F82" s="188"/>
      <c r="G82" s="181"/>
      <c r="H82" s="182"/>
      <c r="I82" s="157"/>
      <c r="J82" s="157"/>
      <c r="K82" s="159"/>
      <c r="L82" s="159"/>
      <c r="M82" s="161"/>
    </row>
    <row r="83" spans="1:13" ht="6.75" customHeight="1" x14ac:dyDescent="0.3">
      <c r="A83" s="169">
        <v>13</v>
      </c>
      <c r="B83" s="180">
        <f>입력자료용!C16</f>
        <v>0</v>
      </c>
      <c r="C83" s="180">
        <f>입력자료용!G16</f>
        <v>0</v>
      </c>
      <c r="D83" s="171">
        <f>입력자료용!R16</f>
        <v>0</v>
      </c>
      <c r="E83" s="173" t="str">
        <f>입력자료용!X16</f>
        <v>남00명</v>
      </c>
      <c r="F83" s="174">
        <f>입력자료용!W16</f>
        <v>0</v>
      </c>
      <c r="G83" s="185">
        <f>입력자료용!AS16</f>
        <v>0</v>
      </c>
      <c r="H83" s="186">
        <f>입력자료용!AT16</f>
        <v>0</v>
      </c>
      <c r="I83" s="157"/>
      <c r="J83" s="157"/>
      <c r="K83" s="159"/>
      <c r="L83" s="180">
        <f>입력자료용!AP16</f>
        <v>0</v>
      </c>
      <c r="M83" s="161"/>
    </row>
    <row r="84" spans="1:13" ht="6.75" customHeight="1" x14ac:dyDescent="0.3">
      <c r="A84" s="169"/>
      <c r="B84" s="159"/>
      <c r="C84" s="159"/>
      <c r="D84" s="171"/>
      <c r="E84" s="165"/>
      <c r="F84" s="174"/>
      <c r="G84" s="177"/>
      <c r="H84" s="179"/>
      <c r="I84" s="157"/>
      <c r="J84" s="157"/>
      <c r="K84" s="159"/>
      <c r="L84" s="159"/>
      <c r="M84" s="161"/>
    </row>
    <row r="85" spans="1:13" ht="6.75" customHeight="1" x14ac:dyDescent="0.3">
      <c r="A85" s="169"/>
      <c r="B85" s="159"/>
      <c r="C85" s="159"/>
      <c r="D85" s="171"/>
      <c r="E85" s="165"/>
      <c r="F85" s="174"/>
      <c r="G85" s="163">
        <f>입력자료용!AV16</f>
        <v>0</v>
      </c>
      <c r="H85" s="164"/>
      <c r="I85" s="157"/>
      <c r="J85" s="157"/>
      <c r="K85" s="159"/>
      <c r="L85" s="159"/>
      <c r="M85" s="161"/>
    </row>
    <row r="86" spans="1:13" ht="6.75" customHeight="1" x14ac:dyDescent="0.3">
      <c r="A86" s="169"/>
      <c r="B86" s="159"/>
      <c r="C86" s="159"/>
      <c r="D86" s="171"/>
      <c r="E86" s="165" t="str">
        <f>입력자료용!Y16</f>
        <v>여00명</v>
      </c>
      <c r="F86" s="174"/>
      <c r="G86" s="163"/>
      <c r="H86" s="164"/>
      <c r="I86" s="157"/>
      <c r="J86" s="157"/>
      <c r="K86" s="159"/>
      <c r="L86" s="159"/>
      <c r="M86" s="161"/>
    </row>
    <row r="87" spans="1:13" ht="6.75" customHeight="1" x14ac:dyDescent="0.3">
      <c r="A87" s="169"/>
      <c r="B87" s="159"/>
      <c r="C87" s="159"/>
      <c r="D87" s="171"/>
      <c r="E87" s="165"/>
      <c r="F87" s="174"/>
      <c r="G87" s="163">
        <f>입력자료용!AX16</f>
        <v>0</v>
      </c>
      <c r="H87" s="164"/>
      <c r="I87" s="157"/>
      <c r="J87" s="157"/>
      <c r="K87" s="159"/>
      <c r="L87" s="159"/>
      <c r="M87" s="161"/>
    </row>
    <row r="88" spans="1:13" ht="6.75" customHeight="1" x14ac:dyDescent="0.3">
      <c r="A88" s="169"/>
      <c r="B88" s="159"/>
      <c r="C88" s="159"/>
      <c r="D88" s="171"/>
      <c r="E88" s="180"/>
      <c r="F88" s="174"/>
      <c r="G88" s="181"/>
      <c r="H88" s="182"/>
      <c r="I88" s="157"/>
      <c r="J88" s="157"/>
      <c r="K88" s="159"/>
      <c r="L88" s="159"/>
      <c r="M88" s="161"/>
    </row>
    <row r="89" spans="1:13" ht="6.75" customHeight="1" x14ac:dyDescent="0.3">
      <c r="A89" s="169">
        <v>14</v>
      </c>
      <c r="B89" s="180">
        <f>입력자료용!C17</f>
        <v>0</v>
      </c>
      <c r="C89" s="180">
        <f>입력자료용!G17</f>
        <v>0</v>
      </c>
      <c r="D89" s="183">
        <f>입력자료용!R17</f>
        <v>0</v>
      </c>
      <c r="E89" s="173" t="str">
        <f>입력자료용!X17</f>
        <v>남00명</v>
      </c>
      <c r="F89" s="184">
        <f>입력자료용!W17</f>
        <v>0</v>
      </c>
      <c r="G89" s="185">
        <f>입력자료용!AS17</f>
        <v>0</v>
      </c>
      <c r="H89" s="186">
        <f>입력자료용!AT17</f>
        <v>0</v>
      </c>
      <c r="I89" s="157"/>
      <c r="J89" s="157"/>
      <c r="K89" s="159"/>
      <c r="L89" s="180">
        <f>입력자료용!AP17</f>
        <v>0</v>
      </c>
      <c r="M89" s="161"/>
    </row>
    <row r="90" spans="1:13" ht="6.75" customHeight="1" x14ac:dyDescent="0.3">
      <c r="A90" s="169"/>
      <c r="B90" s="159"/>
      <c r="C90" s="159"/>
      <c r="D90" s="171"/>
      <c r="E90" s="165"/>
      <c r="F90" s="174"/>
      <c r="G90" s="177"/>
      <c r="H90" s="179"/>
      <c r="I90" s="157"/>
      <c r="J90" s="157"/>
      <c r="K90" s="159"/>
      <c r="L90" s="159"/>
      <c r="M90" s="161"/>
    </row>
    <row r="91" spans="1:13" ht="6.75" customHeight="1" x14ac:dyDescent="0.3">
      <c r="A91" s="169"/>
      <c r="B91" s="159"/>
      <c r="C91" s="159"/>
      <c r="D91" s="171"/>
      <c r="E91" s="165"/>
      <c r="F91" s="174"/>
      <c r="G91" s="163">
        <f>입력자료용!AV17</f>
        <v>0</v>
      </c>
      <c r="H91" s="164"/>
      <c r="I91" s="157"/>
      <c r="J91" s="157"/>
      <c r="K91" s="159"/>
      <c r="L91" s="159"/>
      <c r="M91" s="161"/>
    </row>
    <row r="92" spans="1:13" ht="6.75" customHeight="1" x14ac:dyDescent="0.3">
      <c r="A92" s="169"/>
      <c r="B92" s="159"/>
      <c r="C92" s="159"/>
      <c r="D92" s="171"/>
      <c r="E92" s="165" t="str">
        <f>입력자료용!Y17</f>
        <v>여00명</v>
      </c>
      <c r="F92" s="174"/>
      <c r="G92" s="163"/>
      <c r="H92" s="164"/>
      <c r="I92" s="157"/>
      <c r="J92" s="157"/>
      <c r="K92" s="159"/>
      <c r="L92" s="159"/>
      <c r="M92" s="161"/>
    </row>
    <row r="93" spans="1:13" ht="6.75" customHeight="1" x14ac:dyDescent="0.3">
      <c r="A93" s="169"/>
      <c r="B93" s="159"/>
      <c r="C93" s="159"/>
      <c r="D93" s="171"/>
      <c r="E93" s="165"/>
      <c r="F93" s="174"/>
      <c r="G93" s="163">
        <f>입력자료용!AX17</f>
        <v>0</v>
      </c>
      <c r="H93" s="164"/>
      <c r="I93" s="157"/>
      <c r="J93" s="157"/>
      <c r="K93" s="159"/>
      <c r="L93" s="159"/>
      <c r="M93" s="161"/>
    </row>
    <row r="94" spans="1:13" ht="6.75" customHeight="1" x14ac:dyDescent="0.3">
      <c r="A94" s="169"/>
      <c r="B94" s="159"/>
      <c r="C94" s="159"/>
      <c r="D94" s="171"/>
      <c r="E94" s="180"/>
      <c r="F94" s="174"/>
      <c r="G94" s="181"/>
      <c r="H94" s="182"/>
      <c r="I94" s="157"/>
      <c r="J94" s="157"/>
      <c r="K94" s="159"/>
      <c r="L94" s="159"/>
      <c r="M94" s="161"/>
    </row>
    <row r="95" spans="1:13" ht="6.75" customHeight="1" x14ac:dyDescent="0.3">
      <c r="A95" s="169">
        <v>15</v>
      </c>
      <c r="B95" s="180">
        <f>입력자료용!C18</f>
        <v>0</v>
      </c>
      <c r="C95" s="180">
        <f>입력자료용!G18</f>
        <v>0</v>
      </c>
      <c r="D95" s="183">
        <f>입력자료용!R18</f>
        <v>0</v>
      </c>
      <c r="E95" s="173" t="str">
        <f>입력자료용!X18</f>
        <v>남00명</v>
      </c>
      <c r="F95" s="184">
        <f>입력자료용!W18</f>
        <v>0</v>
      </c>
      <c r="G95" s="185">
        <f>입력자료용!AS18</f>
        <v>0</v>
      </c>
      <c r="H95" s="186">
        <f>입력자료용!AT18</f>
        <v>0</v>
      </c>
      <c r="I95" s="157"/>
      <c r="J95" s="157"/>
      <c r="K95" s="159"/>
      <c r="L95" s="180">
        <f>입력자료용!AP18</f>
        <v>0</v>
      </c>
      <c r="M95" s="161"/>
    </row>
    <row r="96" spans="1:13" ht="6.75" customHeight="1" x14ac:dyDescent="0.3">
      <c r="A96" s="169"/>
      <c r="B96" s="159"/>
      <c r="C96" s="159"/>
      <c r="D96" s="171"/>
      <c r="E96" s="165"/>
      <c r="F96" s="174"/>
      <c r="G96" s="177"/>
      <c r="H96" s="179"/>
      <c r="I96" s="157"/>
      <c r="J96" s="157"/>
      <c r="K96" s="159"/>
      <c r="L96" s="159"/>
      <c r="M96" s="161"/>
    </row>
    <row r="97" spans="1:13" ht="6.75" customHeight="1" x14ac:dyDescent="0.3">
      <c r="A97" s="169"/>
      <c r="B97" s="159"/>
      <c r="C97" s="159"/>
      <c r="D97" s="171"/>
      <c r="E97" s="165"/>
      <c r="F97" s="174"/>
      <c r="G97" s="163">
        <f>입력자료용!AV18</f>
        <v>0</v>
      </c>
      <c r="H97" s="164"/>
      <c r="I97" s="157"/>
      <c r="J97" s="157"/>
      <c r="K97" s="159"/>
      <c r="L97" s="159"/>
      <c r="M97" s="161"/>
    </row>
    <row r="98" spans="1:13" ht="6.75" customHeight="1" x14ac:dyDescent="0.3">
      <c r="A98" s="169"/>
      <c r="B98" s="159"/>
      <c r="C98" s="159"/>
      <c r="D98" s="171"/>
      <c r="E98" s="165" t="str">
        <f>입력자료용!Y18</f>
        <v>여00명</v>
      </c>
      <c r="F98" s="174"/>
      <c r="G98" s="163"/>
      <c r="H98" s="164"/>
      <c r="I98" s="157"/>
      <c r="J98" s="157"/>
      <c r="K98" s="159"/>
      <c r="L98" s="159"/>
      <c r="M98" s="161"/>
    </row>
    <row r="99" spans="1:13" ht="6.75" customHeight="1" x14ac:dyDescent="0.3">
      <c r="A99" s="169"/>
      <c r="B99" s="159"/>
      <c r="C99" s="159"/>
      <c r="D99" s="171"/>
      <c r="E99" s="165"/>
      <c r="F99" s="174"/>
      <c r="G99" s="163">
        <f>입력자료용!AX18</f>
        <v>0</v>
      </c>
      <c r="H99" s="164"/>
      <c r="I99" s="157"/>
      <c r="J99" s="157"/>
      <c r="K99" s="159"/>
      <c r="L99" s="159"/>
      <c r="M99" s="161"/>
    </row>
    <row r="100" spans="1:13" ht="6.75" customHeight="1" x14ac:dyDescent="0.3">
      <c r="A100" s="169"/>
      <c r="B100" s="159"/>
      <c r="C100" s="159"/>
      <c r="D100" s="171"/>
      <c r="E100" s="180"/>
      <c r="F100" s="174"/>
      <c r="G100" s="181"/>
      <c r="H100" s="182"/>
      <c r="I100" s="157"/>
      <c r="J100" s="157"/>
      <c r="K100" s="159"/>
      <c r="L100" s="159"/>
      <c r="M100" s="161"/>
    </row>
    <row r="101" spans="1:13" ht="6.75" customHeight="1" x14ac:dyDescent="0.3">
      <c r="A101" s="169">
        <v>16</v>
      </c>
      <c r="B101" s="180">
        <f>입력자료용!C19</f>
        <v>0</v>
      </c>
      <c r="C101" s="180">
        <f>입력자료용!G19</f>
        <v>0</v>
      </c>
      <c r="D101" s="183">
        <f>입력자료용!R19</f>
        <v>0</v>
      </c>
      <c r="E101" s="173" t="str">
        <f>입력자료용!X19</f>
        <v>남00명</v>
      </c>
      <c r="F101" s="184">
        <f>입력자료용!W19</f>
        <v>0</v>
      </c>
      <c r="G101" s="185">
        <f>입력자료용!AS19</f>
        <v>0</v>
      </c>
      <c r="H101" s="186">
        <f>입력자료용!AT19</f>
        <v>0</v>
      </c>
      <c r="I101" s="157"/>
      <c r="J101" s="157"/>
      <c r="K101" s="159"/>
      <c r="L101" s="180">
        <f>입력자료용!AP19</f>
        <v>0</v>
      </c>
      <c r="M101" s="161"/>
    </row>
    <row r="102" spans="1:13" ht="6.75" customHeight="1" x14ac:dyDescent="0.3">
      <c r="A102" s="169"/>
      <c r="B102" s="159"/>
      <c r="C102" s="159"/>
      <c r="D102" s="171"/>
      <c r="E102" s="165"/>
      <c r="F102" s="174"/>
      <c r="G102" s="177"/>
      <c r="H102" s="179"/>
      <c r="I102" s="157"/>
      <c r="J102" s="157"/>
      <c r="K102" s="159"/>
      <c r="L102" s="159"/>
      <c r="M102" s="161"/>
    </row>
    <row r="103" spans="1:13" ht="6.75" customHeight="1" x14ac:dyDescent="0.3">
      <c r="A103" s="169"/>
      <c r="B103" s="159"/>
      <c r="C103" s="159"/>
      <c r="D103" s="171"/>
      <c r="E103" s="165"/>
      <c r="F103" s="174"/>
      <c r="G103" s="163">
        <f>입력자료용!AV19</f>
        <v>0</v>
      </c>
      <c r="H103" s="164"/>
      <c r="I103" s="157"/>
      <c r="J103" s="157"/>
      <c r="K103" s="159"/>
      <c r="L103" s="159"/>
      <c r="M103" s="161"/>
    </row>
    <row r="104" spans="1:13" ht="6.75" customHeight="1" x14ac:dyDescent="0.3">
      <c r="A104" s="169"/>
      <c r="B104" s="159"/>
      <c r="C104" s="159"/>
      <c r="D104" s="171"/>
      <c r="E104" s="165" t="str">
        <f>입력자료용!Y19</f>
        <v>여00명</v>
      </c>
      <c r="F104" s="174"/>
      <c r="G104" s="163"/>
      <c r="H104" s="164"/>
      <c r="I104" s="157"/>
      <c r="J104" s="157"/>
      <c r="K104" s="159"/>
      <c r="L104" s="159"/>
      <c r="M104" s="161"/>
    </row>
    <row r="105" spans="1:13" ht="6.75" customHeight="1" x14ac:dyDescent="0.3">
      <c r="A105" s="169"/>
      <c r="B105" s="159"/>
      <c r="C105" s="159"/>
      <c r="D105" s="171"/>
      <c r="E105" s="165"/>
      <c r="F105" s="174"/>
      <c r="G105" s="163">
        <f>입력자료용!AX19</f>
        <v>0</v>
      </c>
      <c r="H105" s="164"/>
      <c r="I105" s="157"/>
      <c r="J105" s="157"/>
      <c r="K105" s="159"/>
      <c r="L105" s="159"/>
      <c r="M105" s="161"/>
    </row>
    <row r="106" spans="1:13" ht="6.75" customHeight="1" x14ac:dyDescent="0.3">
      <c r="A106" s="169"/>
      <c r="B106" s="159"/>
      <c r="C106" s="159"/>
      <c r="D106" s="187"/>
      <c r="E106" s="180"/>
      <c r="F106" s="188"/>
      <c r="G106" s="181"/>
      <c r="H106" s="182"/>
      <c r="I106" s="157"/>
      <c r="J106" s="157"/>
      <c r="K106" s="159"/>
      <c r="L106" s="159"/>
      <c r="M106" s="161"/>
    </row>
    <row r="107" spans="1:13" ht="6.75" customHeight="1" x14ac:dyDescent="0.3">
      <c r="A107" s="169">
        <v>17</v>
      </c>
      <c r="B107" s="180">
        <f>입력자료용!C20</f>
        <v>0</v>
      </c>
      <c r="C107" s="180">
        <f>입력자료용!G20</f>
        <v>0</v>
      </c>
      <c r="D107" s="171">
        <f>입력자료용!R20</f>
        <v>0</v>
      </c>
      <c r="E107" s="173" t="str">
        <f>입력자료용!X20</f>
        <v>남00명</v>
      </c>
      <c r="F107" s="174">
        <f>입력자료용!W20</f>
        <v>0</v>
      </c>
      <c r="G107" s="185">
        <f>입력자료용!AS20</f>
        <v>0</v>
      </c>
      <c r="H107" s="186">
        <f>입력자료용!AT20</f>
        <v>0</v>
      </c>
      <c r="I107" s="157"/>
      <c r="J107" s="157"/>
      <c r="K107" s="159"/>
      <c r="L107" s="180">
        <f>입력자료용!AP20</f>
        <v>0</v>
      </c>
      <c r="M107" s="161"/>
    </row>
    <row r="108" spans="1:13" ht="6.75" customHeight="1" x14ac:dyDescent="0.3">
      <c r="A108" s="169"/>
      <c r="B108" s="159"/>
      <c r="C108" s="159"/>
      <c r="D108" s="171"/>
      <c r="E108" s="165"/>
      <c r="F108" s="174"/>
      <c r="G108" s="177"/>
      <c r="H108" s="179"/>
      <c r="I108" s="157"/>
      <c r="J108" s="157"/>
      <c r="K108" s="159"/>
      <c r="L108" s="159"/>
      <c r="M108" s="161"/>
    </row>
    <row r="109" spans="1:13" ht="6.75" customHeight="1" x14ac:dyDescent="0.3">
      <c r="A109" s="169"/>
      <c r="B109" s="159"/>
      <c r="C109" s="159"/>
      <c r="D109" s="171"/>
      <c r="E109" s="165"/>
      <c r="F109" s="174"/>
      <c r="G109" s="163">
        <f>입력자료용!AV20</f>
        <v>0</v>
      </c>
      <c r="H109" s="164"/>
      <c r="I109" s="157"/>
      <c r="J109" s="157"/>
      <c r="K109" s="159"/>
      <c r="L109" s="159"/>
      <c r="M109" s="161"/>
    </row>
    <row r="110" spans="1:13" ht="6.75" customHeight="1" x14ac:dyDescent="0.3">
      <c r="A110" s="169"/>
      <c r="B110" s="159"/>
      <c r="C110" s="159"/>
      <c r="D110" s="171"/>
      <c r="E110" s="165" t="str">
        <f>입력자료용!Y20</f>
        <v>여00명</v>
      </c>
      <c r="F110" s="174"/>
      <c r="G110" s="163"/>
      <c r="H110" s="164"/>
      <c r="I110" s="157"/>
      <c r="J110" s="157"/>
      <c r="K110" s="159"/>
      <c r="L110" s="159"/>
      <c r="M110" s="161"/>
    </row>
    <row r="111" spans="1:13" ht="6.75" customHeight="1" x14ac:dyDescent="0.3">
      <c r="A111" s="169"/>
      <c r="B111" s="159"/>
      <c r="C111" s="159"/>
      <c r="D111" s="171"/>
      <c r="E111" s="165"/>
      <c r="F111" s="174"/>
      <c r="G111" s="163">
        <f>입력자료용!AX20</f>
        <v>0</v>
      </c>
      <c r="H111" s="164"/>
      <c r="I111" s="157"/>
      <c r="J111" s="157"/>
      <c r="K111" s="159"/>
      <c r="L111" s="159"/>
      <c r="M111" s="161"/>
    </row>
    <row r="112" spans="1:13" ht="6.75" customHeight="1" x14ac:dyDescent="0.3">
      <c r="A112" s="169"/>
      <c r="B112" s="159"/>
      <c r="C112" s="159"/>
      <c r="D112" s="171"/>
      <c r="E112" s="180"/>
      <c r="F112" s="174"/>
      <c r="G112" s="181"/>
      <c r="H112" s="182"/>
      <c r="I112" s="157"/>
      <c r="J112" s="157"/>
      <c r="K112" s="159"/>
      <c r="L112" s="159"/>
      <c r="M112" s="161"/>
    </row>
    <row r="113" spans="1:13" ht="6.75" customHeight="1" x14ac:dyDescent="0.3">
      <c r="A113" s="169">
        <v>18</v>
      </c>
      <c r="B113" s="180">
        <f>입력자료용!C21</f>
        <v>0</v>
      </c>
      <c r="C113" s="180">
        <f>입력자료용!G21</f>
        <v>0</v>
      </c>
      <c r="D113" s="183">
        <f>입력자료용!R21</f>
        <v>0</v>
      </c>
      <c r="E113" s="173" t="str">
        <f>입력자료용!X21</f>
        <v>남00명</v>
      </c>
      <c r="F113" s="184">
        <f>입력자료용!W21</f>
        <v>0</v>
      </c>
      <c r="G113" s="185">
        <f>입력자료용!AS21</f>
        <v>0</v>
      </c>
      <c r="H113" s="186">
        <f>입력자료용!AT21</f>
        <v>0</v>
      </c>
      <c r="I113" s="157"/>
      <c r="J113" s="157"/>
      <c r="K113" s="159"/>
      <c r="L113" s="180">
        <f>입력자료용!AP21</f>
        <v>0</v>
      </c>
      <c r="M113" s="161"/>
    </row>
    <row r="114" spans="1:13" ht="6.75" customHeight="1" x14ac:dyDescent="0.3">
      <c r="A114" s="169"/>
      <c r="B114" s="159"/>
      <c r="C114" s="159"/>
      <c r="D114" s="171"/>
      <c r="E114" s="165"/>
      <c r="F114" s="174"/>
      <c r="G114" s="177"/>
      <c r="H114" s="179"/>
      <c r="I114" s="157"/>
      <c r="J114" s="157"/>
      <c r="K114" s="159"/>
      <c r="L114" s="159"/>
      <c r="M114" s="161"/>
    </row>
    <row r="115" spans="1:13" ht="6.75" customHeight="1" x14ac:dyDescent="0.3">
      <c r="A115" s="169"/>
      <c r="B115" s="159"/>
      <c r="C115" s="159"/>
      <c r="D115" s="171"/>
      <c r="E115" s="165"/>
      <c r="F115" s="174"/>
      <c r="G115" s="163">
        <f>입력자료용!AV21</f>
        <v>0</v>
      </c>
      <c r="H115" s="164"/>
      <c r="I115" s="157"/>
      <c r="J115" s="157"/>
      <c r="K115" s="159"/>
      <c r="L115" s="159"/>
      <c r="M115" s="161"/>
    </row>
    <row r="116" spans="1:13" ht="6.75" customHeight="1" x14ac:dyDescent="0.3">
      <c r="A116" s="169"/>
      <c r="B116" s="159"/>
      <c r="C116" s="159"/>
      <c r="D116" s="171"/>
      <c r="E116" s="165" t="str">
        <f>입력자료용!Y21</f>
        <v>여00명</v>
      </c>
      <c r="F116" s="174"/>
      <c r="G116" s="163"/>
      <c r="H116" s="164"/>
      <c r="I116" s="157"/>
      <c r="J116" s="157"/>
      <c r="K116" s="159"/>
      <c r="L116" s="159"/>
      <c r="M116" s="161"/>
    </row>
    <row r="117" spans="1:13" ht="6.75" customHeight="1" x14ac:dyDescent="0.3">
      <c r="A117" s="169"/>
      <c r="B117" s="159"/>
      <c r="C117" s="159"/>
      <c r="D117" s="171"/>
      <c r="E117" s="165"/>
      <c r="F117" s="174"/>
      <c r="G117" s="163">
        <f>입력자료용!AX21</f>
        <v>0</v>
      </c>
      <c r="H117" s="164"/>
      <c r="I117" s="157"/>
      <c r="J117" s="157"/>
      <c r="K117" s="159"/>
      <c r="L117" s="159"/>
      <c r="M117" s="161"/>
    </row>
    <row r="118" spans="1:13" ht="6.75" customHeight="1" x14ac:dyDescent="0.3">
      <c r="A118" s="169"/>
      <c r="B118" s="159"/>
      <c r="C118" s="159"/>
      <c r="D118" s="171"/>
      <c r="E118" s="180"/>
      <c r="F118" s="174"/>
      <c r="G118" s="181"/>
      <c r="H118" s="182"/>
      <c r="I118" s="157"/>
      <c r="J118" s="157"/>
      <c r="K118" s="159"/>
      <c r="L118" s="159"/>
      <c r="M118" s="161"/>
    </row>
    <row r="119" spans="1:13" ht="6.75" customHeight="1" x14ac:dyDescent="0.3">
      <c r="A119" s="169">
        <v>19</v>
      </c>
      <c r="B119" s="180">
        <f>입력자료용!C22</f>
        <v>0</v>
      </c>
      <c r="C119" s="180">
        <f>입력자료용!G22</f>
        <v>0</v>
      </c>
      <c r="D119" s="183">
        <f>입력자료용!R22</f>
        <v>0</v>
      </c>
      <c r="E119" s="173" t="str">
        <f>입력자료용!X22</f>
        <v>남00명</v>
      </c>
      <c r="F119" s="184">
        <f>입력자료용!W22</f>
        <v>0</v>
      </c>
      <c r="G119" s="185">
        <f>입력자료용!AS22</f>
        <v>0</v>
      </c>
      <c r="H119" s="186">
        <f>입력자료용!AT22</f>
        <v>0</v>
      </c>
      <c r="I119" s="157"/>
      <c r="J119" s="157"/>
      <c r="K119" s="159"/>
      <c r="L119" s="180">
        <f>입력자료용!AP22</f>
        <v>0</v>
      </c>
      <c r="M119" s="161"/>
    </row>
    <row r="120" spans="1:13" ht="6.75" customHeight="1" x14ac:dyDescent="0.3">
      <c r="A120" s="169"/>
      <c r="B120" s="159"/>
      <c r="C120" s="159"/>
      <c r="D120" s="171"/>
      <c r="E120" s="165"/>
      <c r="F120" s="174"/>
      <c r="G120" s="177"/>
      <c r="H120" s="179"/>
      <c r="I120" s="157"/>
      <c r="J120" s="157"/>
      <c r="K120" s="159"/>
      <c r="L120" s="159"/>
      <c r="M120" s="161"/>
    </row>
    <row r="121" spans="1:13" ht="6.75" customHeight="1" x14ac:dyDescent="0.3">
      <c r="A121" s="169"/>
      <c r="B121" s="159"/>
      <c r="C121" s="159"/>
      <c r="D121" s="171"/>
      <c r="E121" s="165"/>
      <c r="F121" s="174"/>
      <c r="G121" s="163">
        <f>입력자료용!AV22</f>
        <v>0</v>
      </c>
      <c r="H121" s="164"/>
      <c r="I121" s="157"/>
      <c r="J121" s="157"/>
      <c r="K121" s="159"/>
      <c r="L121" s="159"/>
      <c r="M121" s="161"/>
    </row>
    <row r="122" spans="1:13" ht="6.75" customHeight="1" x14ac:dyDescent="0.3">
      <c r="A122" s="169"/>
      <c r="B122" s="159"/>
      <c r="C122" s="159"/>
      <c r="D122" s="171"/>
      <c r="E122" s="165" t="str">
        <f>입력자료용!Y22</f>
        <v>여00명</v>
      </c>
      <c r="F122" s="174"/>
      <c r="G122" s="163"/>
      <c r="H122" s="164"/>
      <c r="I122" s="157"/>
      <c r="J122" s="157"/>
      <c r="K122" s="159"/>
      <c r="L122" s="159"/>
      <c r="M122" s="161"/>
    </row>
    <row r="123" spans="1:13" ht="6.75" customHeight="1" x14ac:dyDescent="0.3">
      <c r="A123" s="169"/>
      <c r="B123" s="159"/>
      <c r="C123" s="159"/>
      <c r="D123" s="171"/>
      <c r="E123" s="165"/>
      <c r="F123" s="174"/>
      <c r="G123" s="163">
        <f>입력자료용!AX22</f>
        <v>0</v>
      </c>
      <c r="H123" s="164"/>
      <c r="I123" s="157"/>
      <c r="J123" s="157"/>
      <c r="K123" s="159"/>
      <c r="L123" s="159"/>
      <c r="M123" s="161"/>
    </row>
    <row r="124" spans="1:13" ht="6.75" customHeight="1" x14ac:dyDescent="0.3">
      <c r="A124" s="169"/>
      <c r="B124" s="159"/>
      <c r="C124" s="159"/>
      <c r="D124" s="171"/>
      <c r="E124" s="180"/>
      <c r="F124" s="174"/>
      <c r="G124" s="181"/>
      <c r="H124" s="182"/>
      <c r="I124" s="157"/>
      <c r="J124" s="157"/>
      <c r="K124" s="159"/>
      <c r="L124" s="159"/>
      <c r="M124" s="161"/>
    </row>
    <row r="125" spans="1:13" ht="6.75" customHeight="1" x14ac:dyDescent="0.3">
      <c r="A125" s="169">
        <v>20</v>
      </c>
      <c r="B125" s="180">
        <f>입력자료용!C23</f>
        <v>0</v>
      </c>
      <c r="C125" s="180">
        <f>입력자료용!G23</f>
        <v>0</v>
      </c>
      <c r="D125" s="171">
        <f>입력자료용!R23</f>
        <v>0</v>
      </c>
      <c r="E125" s="173" t="str">
        <f>입력자료용!X23</f>
        <v>남00명</v>
      </c>
      <c r="F125" s="174">
        <f>입력자료용!W23</f>
        <v>0</v>
      </c>
      <c r="G125" s="176">
        <f>입력자료용!AS23</f>
        <v>0</v>
      </c>
      <c r="H125" s="178">
        <f>입력자료용!AT23</f>
        <v>0</v>
      </c>
      <c r="I125" s="157"/>
      <c r="J125" s="157"/>
      <c r="K125" s="159"/>
      <c r="L125" s="159">
        <f>입력자료용!AP23</f>
        <v>0</v>
      </c>
      <c r="M125" s="161"/>
    </row>
    <row r="126" spans="1:13" ht="6.75" customHeight="1" x14ac:dyDescent="0.3">
      <c r="A126" s="169"/>
      <c r="B126" s="159"/>
      <c r="C126" s="159"/>
      <c r="D126" s="171"/>
      <c r="E126" s="165"/>
      <c r="F126" s="174"/>
      <c r="G126" s="177"/>
      <c r="H126" s="179"/>
      <c r="I126" s="157"/>
      <c r="J126" s="157"/>
      <c r="K126" s="159"/>
      <c r="L126" s="159"/>
      <c r="M126" s="161"/>
    </row>
    <row r="127" spans="1:13" ht="6.75" customHeight="1" x14ac:dyDescent="0.3">
      <c r="A127" s="169"/>
      <c r="B127" s="159"/>
      <c r="C127" s="159"/>
      <c r="D127" s="171"/>
      <c r="E127" s="165"/>
      <c r="F127" s="174"/>
      <c r="G127" s="163">
        <f>입력자료용!AV23</f>
        <v>0</v>
      </c>
      <c r="H127" s="164"/>
      <c r="I127" s="157"/>
      <c r="J127" s="157"/>
      <c r="K127" s="159"/>
      <c r="L127" s="159"/>
      <c r="M127" s="161"/>
    </row>
    <row r="128" spans="1:13" ht="6.75" customHeight="1" x14ac:dyDescent="0.3">
      <c r="A128" s="169"/>
      <c r="B128" s="159"/>
      <c r="C128" s="159"/>
      <c r="D128" s="171"/>
      <c r="E128" s="165" t="str">
        <f>입력자료용!Y23</f>
        <v>여00명</v>
      </c>
      <c r="F128" s="174"/>
      <c r="G128" s="163"/>
      <c r="H128" s="164"/>
      <c r="I128" s="157"/>
      <c r="J128" s="157"/>
      <c r="K128" s="159"/>
      <c r="L128" s="159"/>
      <c r="M128" s="161"/>
    </row>
    <row r="129" spans="1:13" ht="6.75" customHeight="1" x14ac:dyDescent="0.3">
      <c r="A129" s="169"/>
      <c r="B129" s="159"/>
      <c r="C129" s="159"/>
      <c r="D129" s="171"/>
      <c r="E129" s="165"/>
      <c r="F129" s="174"/>
      <c r="G129" s="163">
        <f>입력자료용!AX23</f>
        <v>0</v>
      </c>
      <c r="H129" s="164"/>
      <c r="I129" s="157"/>
      <c r="J129" s="157"/>
      <c r="K129" s="159"/>
      <c r="L129" s="159"/>
      <c r="M129" s="161"/>
    </row>
    <row r="130" spans="1:13" ht="6.75" customHeight="1" x14ac:dyDescent="0.3">
      <c r="A130" s="169"/>
      <c r="B130" s="159"/>
      <c r="C130" s="159"/>
      <c r="D130" s="171"/>
      <c r="E130" s="180"/>
      <c r="F130" s="174"/>
      <c r="G130" s="181"/>
      <c r="H130" s="182"/>
      <c r="I130" s="157"/>
      <c r="J130" s="157"/>
      <c r="K130" s="159"/>
      <c r="L130" s="159"/>
      <c r="M130" s="161"/>
    </row>
    <row r="131" spans="1:13" ht="6.75" customHeight="1" x14ac:dyDescent="0.3">
      <c r="A131" s="169">
        <v>21</v>
      </c>
      <c r="B131" s="159">
        <f>입력자료용!C24</f>
        <v>0</v>
      </c>
      <c r="C131" s="159">
        <f>입력자료용!G24</f>
        <v>0</v>
      </c>
      <c r="D131" s="171">
        <f>입력자료용!R24</f>
        <v>0</v>
      </c>
      <c r="E131" s="173" t="str">
        <f>입력자료용!X24</f>
        <v>남00명</v>
      </c>
      <c r="F131" s="174">
        <f>입력자료용!W24</f>
        <v>0</v>
      </c>
      <c r="G131" s="176">
        <f>입력자료용!AS24</f>
        <v>0</v>
      </c>
      <c r="H131" s="178">
        <f>입력자료용!AT24</f>
        <v>0</v>
      </c>
      <c r="I131" s="157"/>
      <c r="J131" s="157"/>
      <c r="K131" s="159"/>
      <c r="L131" s="159">
        <f>입력자료용!AP24</f>
        <v>0</v>
      </c>
      <c r="M131" s="161"/>
    </row>
    <row r="132" spans="1:13" ht="6.75" customHeight="1" x14ac:dyDescent="0.3">
      <c r="A132" s="169"/>
      <c r="B132" s="159"/>
      <c r="C132" s="159"/>
      <c r="D132" s="171"/>
      <c r="E132" s="165"/>
      <c r="F132" s="174"/>
      <c r="G132" s="177"/>
      <c r="H132" s="179"/>
      <c r="I132" s="157"/>
      <c r="J132" s="157"/>
      <c r="K132" s="159"/>
      <c r="L132" s="159"/>
      <c r="M132" s="161"/>
    </row>
    <row r="133" spans="1:13" ht="6.75" customHeight="1" x14ac:dyDescent="0.3">
      <c r="A133" s="169"/>
      <c r="B133" s="159"/>
      <c r="C133" s="159"/>
      <c r="D133" s="171"/>
      <c r="E133" s="165"/>
      <c r="F133" s="174"/>
      <c r="G133" s="163">
        <f>입력자료용!AV24</f>
        <v>0</v>
      </c>
      <c r="H133" s="164"/>
      <c r="I133" s="157"/>
      <c r="J133" s="157"/>
      <c r="K133" s="159"/>
      <c r="L133" s="159"/>
      <c r="M133" s="161"/>
    </row>
    <row r="134" spans="1:13" ht="6.75" customHeight="1" x14ac:dyDescent="0.3">
      <c r="A134" s="169"/>
      <c r="B134" s="159"/>
      <c r="C134" s="159"/>
      <c r="D134" s="171"/>
      <c r="E134" s="165" t="str">
        <f>입력자료용!Y24</f>
        <v>여00명</v>
      </c>
      <c r="F134" s="174"/>
      <c r="G134" s="163"/>
      <c r="H134" s="164"/>
      <c r="I134" s="157"/>
      <c r="J134" s="157"/>
      <c r="K134" s="159"/>
      <c r="L134" s="159"/>
      <c r="M134" s="161"/>
    </row>
    <row r="135" spans="1:13" ht="6.75" customHeight="1" x14ac:dyDescent="0.3">
      <c r="A135" s="169"/>
      <c r="B135" s="159"/>
      <c r="C135" s="159"/>
      <c r="D135" s="171"/>
      <c r="E135" s="165"/>
      <c r="F135" s="174"/>
      <c r="G135" s="163">
        <f>입력자료용!AX24</f>
        <v>0</v>
      </c>
      <c r="H135" s="164"/>
      <c r="I135" s="157"/>
      <c r="J135" s="157"/>
      <c r="K135" s="159"/>
      <c r="L135" s="159"/>
      <c r="M135" s="161"/>
    </row>
    <row r="136" spans="1:13" ht="6.75" customHeight="1" thickBot="1" x14ac:dyDescent="0.35">
      <c r="A136" s="170"/>
      <c r="B136" s="160"/>
      <c r="C136" s="160"/>
      <c r="D136" s="172"/>
      <c r="E136" s="166"/>
      <c r="F136" s="175"/>
      <c r="G136" s="167"/>
      <c r="H136" s="168"/>
      <c r="I136" s="158"/>
      <c r="J136" s="158"/>
      <c r="K136" s="160"/>
      <c r="L136" s="160"/>
      <c r="M136" s="162"/>
    </row>
  </sheetData>
  <mergeCells count="368">
    <mergeCell ref="A12:A17"/>
    <mergeCell ref="B12:B17"/>
    <mergeCell ref="C12:C17"/>
    <mergeCell ref="D12:D17"/>
    <mergeCell ref="A1:M1"/>
    <mergeCell ref="A2:M2"/>
    <mergeCell ref="A3:A5"/>
    <mergeCell ref="B3:B5"/>
    <mergeCell ref="C3:C5"/>
    <mergeCell ref="D3:D5"/>
    <mergeCell ref="E3:E5"/>
    <mergeCell ref="F3:F5"/>
    <mergeCell ref="I3:K3"/>
    <mergeCell ref="L3:L5"/>
    <mergeCell ref="A6:A11"/>
    <mergeCell ref="B6:B11"/>
    <mergeCell ref="C6:C11"/>
    <mergeCell ref="D6:D11"/>
    <mergeCell ref="E6:E8"/>
    <mergeCell ref="F6:F11"/>
    <mergeCell ref="G3:H3"/>
    <mergeCell ref="G4:H4"/>
    <mergeCell ref="G5:H5"/>
    <mergeCell ref="G6:G7"/>
    <mergeCell ref="H6:H7"/>
    <mergeCell ref="G8:H9"/>
    <mergeCell ref="E9:E11"/>
    <mergeCell ref="I24:I29"/>
    <mergeCell ref="J24:J29"/>
    <mergeCell ref="K24:K29"/>
    <mergeCell ref="L6:L11"/>
    <mergeCell ref="M6:M11"/>
    <mergeCell ref="E12:E14"/>
    <mergeCell ref="G20:H21"/>
    <mergeCell ref="G22:H23"/>
    <mergeCell ref="G10:H11"/>
    <mergeCell ref="F12:F17"/>
    <mergeCell ref="G12:G13"/>
    <mergeCell ref="H12:H13"/>
    <mergeCell ref="E15:E17"/>
    <mergeCell ref="G14:H15"/>
    <mergeCell ref="G16:H17"/>
    <mergeCell ref="M24:M29"/>
    <mergeCell ref="G26:H27"/>
    <mergeCell ref="G28:H29"/>
    <mergeCell ref="L24:L29"/>
    <mergeCell ref="M3:M5"/>
    <mergeCell ref="I4:I5"/>
    <mergeCell ref="J4:J5"/>
    <mergeCell ref="K4:K5"/>
    <mergeCell ref="J18:J23"/>
    <mergeCell ref="K18:K23"/>
    <mergeCell ref="I12:I17"/>
    <mergeCell ref="J12:J17"/>
    <mergeCell ref="M18:M23"/>
    <mergeCell ref="I6:I11"/>
    <mergeCell ref="J6:J11"/>
    <mergeCell ref="K6:K11"/>
    <mergeCell ref="K12:K17"/>
    <mergeCell ref="L12:L17"/>
    <mergeCell ref="M12:M17"/>
    <mergeCell ref="L18:L23"/>
    <mergeCell ref="I18:I23"/>
    <mergeCell ref="A18:A23"/>
    <mergeCell ref="B18:B23"/>
    <mergeCell ref="C18:C23"/>
    <mergeCell ref="D18:D23"/>
    <mergeCell ref="F18:F23"/>
    <mergeCell ref="G18:G19"/>
    <mergeCell ref="H18:H19"/>
    <mergeCell ref="E21:E23"/>
    <mergeCell ref="A24:A29"/>
    <mergeCell ref="B24:B29"/>
    <mergeCell ref="C24:C29"/>
    <mergeCell ref="D24:D29"/>
    <mergeCell ref="F24:F29"/>
    <mergeCell ref="G24:G25"/>
    <mergeCell ref="H24:H25"/>
    <mergeCell ref="E27:E29"/>
    <mergeCell ref="E24:E26"/>
    <mergeCell ref="E18:E20"/>
    <mergeCell ref="A30:A35"/>
    <mergeCell ref="B30:B35"/>
    <mergeCell ref="C30:C35"/>
    <mergeCell ref="D30:D35"/>
    <mergeCell ref="F30:F35"/>
    <mergeCell ref="G30:G31"/>
    <mergeCell ref="H30:H31"/>
    <mergeCell ref="E33:E35"/>
    <mergeCell ref="L30:L35"/>
    <mergeCell ref="E30:E32"/>
    <mergeCell ref="I30:I35"/>
    <mergeCell ref="J30:J35"/>
    <mergeCell ref="K30:K35"/>
    <mergeCell ref="A36:A41"/>
    <mergeCell ref="B36:B41"/>
    <mergeCell ref="C36:C41"/>
    <mergeCell ref="D36:D41"/>
    <mergeCell ref="F36:F41"/>
    <mergeCell ref="G36:G37"/>
    <mergeCell ref="H36:H37"/>
    <mergeCell ref="L36:L41"/>
    <mergeCell ref="E36:E38"/>
    <mergeCell ref="G38:H39"/>
    <mergeCell ref="E39:E41"/>
    <mergeCell ref="G40:H41"/>
    <mergeCell ref="I36:I41"/>
    <mergeCell ref="J36:J41"/>
    <mergeCell ref="K36:K41"/>
    <mergeCell ref="M42:M47"/>
    <mergeCell ref="G44:H45"/>
    <mergeCell ref="E45:E47"/>
    <mergeCell ref="G46:H47"/>
    <mergeCell ref="J42:J47"/>
    <mergeCell ref="K42:K47"/>
    <mergeCell ref="L42:L47"/>
    <mergeCell ref="M30:M35"/>
    <mergeCell ref="G32:H33"/>
    <mergeCell ref="G34:H35"/>
    <mergeCell ref="M36:M41"/>
    <mergeCell ref="G42:G43"/>
    <mergeCell ref="H42:H43"/>
    <mergeCell ref="I42:I47"/>
    <mergeCell ref="A42:A47"/>
    <mergeCell ref="B42:B47"/>
    <mergeCell ref="C42:C47"/>
    <mergeCell ref="D42:D47"/>
    <mergeCell ref="E42:E44"/>
    <mergeCell ref="F42:F47"/>
    <mergeCell ref="I60:I65"/>
    <mergeCell ref="J60:J65"/>
    <mergeCell ref="M48:M53"/>
    <mergeCell ref="G50:H51"/>
    <mergeCell ref="E51:E53"/>
    <mergeCell ref="G52:H53"/>
    <mergeCell ref="A54:A59"/>
    <mergeCell ref="B54:B59"/>
    <mergeCell ref="C54:C59"/>
    <mergeCell ref="D54:D59"/>
    <mergeCell ref="E54:E56"/>
    <mergeCell ref="F54:F59"/>
    <mergeCell ref="G48:G49"/>
    <mergeCell ref="H48:H49"/>
    <mergeCell ref="I48:I53"/>
    <mergeCell ref="J48:J53"/>
    <mergeCell ref="K48:K53"/>
    <mergeCell ref="L48:L53"/>
    <mergeCell ref="A48:A53"/>
    <mergeCell ref="B48:B53"/>
    <mergeCell ref="C48:C53"/>
    <mergeCell ref="D48:D53"/>
    <mergeCell ref="E48:E50"/>
    <mergeCell ref="F48:F53"/>
    <mergeCell ref="K60:K65"/>
    <mergeCell ref="L60:L65"/>
    <mergeCell ref="A60:A65"/>
    <mergeCell ref="B60:B65"/>
    <mergeCell ref="C60:C65"/>
    <mergeCell ref="D60:D65"/>
    <mergeCell ref="E60:E62"/>
    <mergeCell ref="F60:F65"/>
    <mergeCell ref="M54:M59"/>
    <mergeCell ref="G56:H57"/>
    <mergeCell ref="E57:E59"/>
    <mergeCell ref="G58:H59"/>
    <mergeCell ref="G54:G55"/>
    <mergeCell ref="H54:H55"/>
    <mergeCell ref="I54:I59"/>
    <mergeCell ref="J54:J59"/>
    <mergeCell ref="K54:K59"/>
    <mergeCell ref="L54:L59"/>
    <mergeCell ref="L68:L70"/>
    <mergeCell ref="M60:M65"/>
    <mergeCell ref="G62:H63"/>
    <mergeCell ref="E63:E65"/>
    <mergeCell ref="G64:H65"/>
    <mergeCell ref="G60:G61"/>
    <mergeCell ref="H60:H61"/>
    <mergeCell ref="M68:M70"/>
    <mergeCell ref="G69:H69"/>
    <mergeCell ref="I69:I70"/>
    <mergeCell ref="J69:J70"/>
    <mergeCell ref="K69:K70"/>
    <mergeCell ref="G70:H70"/>
    <mergeCell ref="J71:J76"/>
    <mergeCell ref="K71:K76"/>
    <mergeCell ref="L71:L76"/>
    <mergeCell ref="M71:M76"/>
    <mergeCell ref="G73:H74"/>
    <mergeCell ref="E74:E76"/>
    <mergeCell ref="G75:H76"/>
    <mergeCell ref="A68:A70"/>
    <mergeCell ref="B68:B70"/>
    <mergeCell ref="A71:A76"/>
    <mergeCell ref="B71:B76"/>
    <mergeCell ref="C71:C76"/>
    <mergeCell ref="D71:D76"/>
    <mergeCell ref="E71:E73"/>
    <mergeCell ref="F71:F76"/>
    <mergeCell ref="G71:G72"/>
    <mergeCell ref="H71:H72"/>
    <mergeCell ref="I71:I76"/>
    <mergeCell ref="C68:C70"/>
    <mergeCell ref="D68:D70"/>
    <mergeCell ref="E68:E70"/>
    <mergeCell ref="F68:F70"/>
    <mergeCell ref="G68:H68"/>
    <mergeCell ref="I68:K68"/>
    <mergeCell ref="K77:K82"/>
    <mergeCell ref="L77:L82"/>
    <mergeCell ref="M77:M82"/>
    <mergeCell ref="G79:H80"/>
    <mergeCell ref="E80:E82"/>
    <mergeCell ref="G81:H82"/>
    <mergeCell ref="A83:A88"/>
    <mergeCell ref="B83:B88"/>
    <mergeCell ref="C83:C88"/>
    <mergeCell ref="D83:D88"/>
    <mergeCell ref="E83:E85"/>
    <mergeCell ref="F83:F88"/>
    <mergeCell ref="G83:G84"/>
    <mergeCell ref="H83:H84"/>
    <mergeCell ref="I83:I88"/>
    <mergeCell ref="J83:J88"/>
    <mergeCell ref="K83:K88"/>
    <mergeCell ref="L83:L88"/>
    <mergeCell ref="M83:M88"/>
    <mergeCell ref="G85:H86"/>
    <mergeCell ref="E86:E88"/>
    <mergeCell ref="G87:H88"/>
    <mergeCell ref="A77:A82"/>
    <mergeCell ref="B77:B82"/>
    <mergeCell ref="C89:C94"/>
    <mergeCell ref="D89:D94"/>
    <mergeCell ref="E89:E91"/>
    <mergeCell ref="F89:F94"/>
    <mergeCell ref="G89:G90"/>
    <mergeCell ref="H89:H90"/>
    <mergeCell ref="I89:I94"/>
    <mergeCell ref="J77:J82"/>
    <mergeCell ref="C77:C82"/>
    <mergeCell ref="D77:D82"/>
    <mergeCell ref="E77:E79"/>
    <mergeCell ref="F77:F82"/>
    <mergeCell ref="G77:G78"/>
    <mergeCell ref="H77:H78"/>
    <mergeCell ref="I77:I82"/>
    <mergeCell ref="J89:J94"/>
    <mergeCell ref="K89:K94"/>
    <mergeCell ref="L89:L94"/>
    <mergeCell ref="M89:M94"/>
    <mergeCell ref="G91:H92"/>
    <mergeCell ref="E92:E94"/>
    <mergeCell ref="G93:H94"/>
    <mergeCell ref="A95:A100"/>
    <mergeCell ref="B95:B100"/>
    <mergeCell ref="C95:C100"/>
    <mergeCell ref="D95:D100"/>
    <mergeCell ref="E95:E97"/>
    <mergeCell ref="F95:F100"/>
    <mergeCell ref="G95:G96"/>
    <mergeCell ref="H95:H96"/>
    <mergeCell ref="I95:I100"/>
    <mergeCell ref="J95:J100"/>
    <mergeCell ref="K95:K100"/>
    <mergeCell ref="L95:L100"/>
    <mergeCell ref="M95:M100"/>
    <mergeCell ref="G97:H98"/>
    <mergeCell ref="E98:E100"/>
    <mergeCell ref="G99:H100"/>
    <mergeCell ref="A89:A94"/>
    <mergeCell ref="B89:B94"/>
    <mergeCell ref="K101:K106"/>
    <mergeCell ref="L101:L106"/>
    <mergeCell ref="M101:M106"/>
    <mergeCell ref="G103:H104"/>
    <mergeCell ref="E104:E106"/>
    <mergeCell ref="G105:H106"/>
    <mergeCell ref="A107:A112"/>
    <mergeCell ref="B107:B112"/>
    <mergeCell ref="C107:C112"/>
    <mergeCell ref="D107:D112"/>
    <mergeCell ref="E107:E109"/>
    <mergeCell ref="F107:F112"/>
    <mergeCell ref="G107:G108"/>
    <mergeCell ref="H107:H108"/>
    <mergeCell ref="I107:I112"/>
    <mergeCell ref="J107:J112"/>
    <mergeCell ref="K107:K112"/>
    <mergeCell ref="L107:L112"/>
    <mergeCell ref="M107:M112"/>
    <mergeCell ref="G109:H110"/>
    <mergeCell ref="E110:E112"/>
    <mergeCell ref="G111:H112"/>
    <mergeCell ref="A101:A106"/>
    <mergeCell ref="B101:B106"/>
    <mergeCell ref="C113:C118"/>
    <mergeCell ref="D113:D118"/>
    <mergeCell ref="E113:E115"/>
    <mergeCell ref="F113:F118"/>
    <mergeCell ref="G113:G114"/>
    <mergeCell ref="H113:H114"/>
    <mergeCell ref="I113:I118"/>
    <mergeCell ref="J101:J106"/>
    <mergeCell ref="C101:C106"/>
    <mergeCell ref="D101:D106"/>
    <mergeCell ref="E101:E103"/>
    <mergeCell ref="F101:F106"/>
    <mergeCell ref="G101:G102"/>
    <mergeCell ref="H101:H102"/>
    <mergeCell ref="I101:I106"/>
    <mergeCell ref="J113:J118"/>
    <mergeCell ref="K113:K118"/>
    <mergeCell ref="L113:L118"/>
    <mergeCell ref="M113:M118"/>
    <mergeCell ref="G115:H116"/>
    <mergeCell ref="E116:E118"/>
    <mergeCell ref="G117:H118"/>
    <mergeCell ref="A119:A124"/>
    <mergeCell ref="B119:B124"/>
    <mergeCell ref="C119:C124"/>
    <mergeCell ref="D119:D124"/>
    <mergeCell ref="E119:E121"/>
    <mergeCell ref="F119:F124"/>
    <mergeCell ref="G119:G120"/>
    <mergeCell ref="H119:H120"/>
    <mergeCell ref="I119:I124"/>
    <mergeCell ref="J119:J124"/>
    <mergeCell ref="K119:K124"/>
    <mergeCell ref="L119:L124"/>
    <mergeCell ref="M119:M124"/>
    <mergeCell ref="G121:H122"/>
    <mergeCell ref="E122:E124"/>
    <mergeCell ref="G123:H124"/>
    <mergeCell ref="A113:A118"/>
    <mergeCell ref="B113:B118"/>
    <mergeCell ref="J125:J130"/>
    <mergeCell ref="K125:K130"/>
    <mergeCell ref="L125:L130"/>
    <mergeCell ref="M125:M130"/>
    <mergeCell ref="G127:H128"/>
    <mergeCell ref="E128:E130"/>
    <mergeCell ref="G129:H130"/>
    <mergeCell ref="A125:A130"/>
    <mergeCell ref="B125:B130"/>
    <mergeCell ref="C125:C130"/>
    <mergeCell ref="D125:D130"/>
    <mergeCell ref="E125:E127"/>
    <mergeCell ref="F125:F130"/>
    <mergeCell ref="G125:G126"/>
    <mergeCell ref="H125:H126"/>
    <mergeCell ref="I125:I130"/>
    <mergeCell ref="J131:J136"/>
    <mergeCell ref="K131:K136"/>
    <mergeCell ref="L131:L136"/>
    <mergeCell ref="M131:M136"/>
    <mergeCell ref="G133:H134"/>
    <mergeCell ref="E134:E136"/>
    <mergeCell ref="G135:H136"/>
    <mergeCell ref="A131:A136"/>
    <mergeCell ref="B131:B136"/>
    <mergeCell ref="C131:C136"/>
    <mergeCell ref="D131:D136"/>
    <mergeCell ref="E131:E133"/>
    <mergeCell ref="F131:F136"/>
    <mergeCell ref="G131:G132"/>
    <mergeCell ref="H131:H132"/>
    <mergeCell ref="I131:I136"/>
  </mergeCells>
  <phoneticPr fontId="1" type="noConversion"/>
  <printOptions verticalCentered="1"/>
  <pageMargins left="1.0236220472440944" right="0.39370078740157483" top="0.78740157480314965" bottom="0.59055118110236227" header="0.27559055118110237" footer="0.2755905511811023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27"/>
  <sheetViews>
    <sheetView workbookViewId="0">
      <selection activeCell="BE3" sqref="BE3"/>
    </sheetView>
  </sheetViews>
  <sheetFormatPr defaultRowHeight="16.5" x14ac:dyDescent="0.3"/>
  <cols>
    <col min="1" max="1" width="2.25" style="61" customWidth="1"/>
    <col min="2" max="39" width="12.5" style="61" customWidth="1"/>
    <col min="40" max="40" width="12.5" style="59" customWidth="1"/>
    <col min="41" max="50" width="12.5" style="61" customWidth="1"/>
    <col min="51" max="51" width="3.625" style="61" customWidth="1"/>
    <col min="52" max="16384" width="9" style="61"/>
  </cols>
  <sheetData>
    <row r="1" spans="2:50" ht="39" customHeight="1" x14ac:dyDescent="0.3"/>
    <row r="2" spans="2:50" s="59" customFormat="1" x14ac:dyDescent="0.3"/>
    <row r="3" spans="2:50" s="62" customFormat="1" x14ac:dyDescent="0.3">
      <c r="B3" s="60" t="s">
        <v>107</v>
      </c>
      <c r="C3" s="60" t="s">
        <v>64</v>
      </c>
      <c r="D3" s="60" t="s">
        <v>65</v>
      </c>
      <c r="E3" s="60" t="s">
        <v>66</v>
      </c>
      <c r="F3" s="60" t="s">
        <v>68</v>
      </c>
      <c r="G3" s="60" t="s">
        <v>67</v>
      </c>
      <c r="H3" s="60" t="s">
        <v>1</v>
      </c>
      <c r="I3" s="60" t="s">
        <v>69</v>
      </c>
      <c r="J3" s="60" t="s">
        <v>70</v>
      </c>
      <c r="K3" s="60" t="s">
        <v>71</v>
      </c>
      <c r="L3" s="60" t="s">
        <v>72</v>
      </c>
      <c r="M3" s="60" t="s">
        <v>73</v>
      </c>
      <c r="N3" s="60" t="s">
        <v>74</v>
      </c>
      <c r="O3" s="60" t="s">
        <v>0</v>
      </c>
      <c r="P3" s="60" t="s">
        <v>75</v>
      </c>
      <c r="Q3" s="60" t="s">
        <v>76</v>
      </c>
      <c r="R3" s="60" t="s">
        <v>77</v>
      </c>
      <c r="S3" s="60" t="s">
        <v>78</v>
      </c>
      <c r="T3" s="60" t="s">
        <v>79</v>
      </c>
      <c r="U3" s="60" t="s">
        <v>80</v>
      </c>
      <c r="V3" s="60" t="s">
        <v>81</v>
      </c>
      <c r="W3" s="60" t="s">
        <v>82</v>
      </c>
      <c r="X3" s="60" t="s">
        <v>172</v>
      </c>
      <c r="Y3" s="60" t="s">
        <v>173</v>
      </c>
      <c r="Z3" s="60" t="s">
        <v>83</v>
      </c>
      <c r="AA3" s="60" t="s">
        <v>84</v>
      </c>
      <c r="AB3" s="60" t="s">
        <v>85</v>
      </c>
      <c r="AC3" s="60" t="s">
        <v>86</v>
      </c>
      <c r="AD3" s="60" t="s">
        <v>87</v>
      </c>
      <c r="AE3" s="60" t="s">
        <v>88</v>
      </c>
      <c r="AF3" s="60" t="s">
        <v>89</v>
      </c>
      <c r="AG3" s="60" t="s">
        <v>108</v>
      </c>
      <c r="AH3" s="60" t="s">
        <v>90</v>
      </c>
      <c r="AI3" s="60" t="s">
        <v>91</v>
      </c>
      <c r="AJ3" s="60" t="s">
        <v>92</v>
      </c>
      <c r="AK3" s="60" t="s">
        <v>93</v>
      </c>
      <c r="AL3" s="60" t="s">
        <v>94</v>
      </c>
      <c r="AM3" s="60" t="s">
        <v>95</v>
      </c>
      <c r="AN3" s="60" t="s">
        <v>96</v>
      </c>
      <c r="AO3" s="60" t="s">
        <v>97</v>
      </c>
      <c r="AP3" s="60" t="s">
        <v>98</v>
      </c>
      <c r="AQ3" s="60" t="s">
        <v>99</v>
      </c>
      <c r="AR3" s="60" t="s">
        <v>100</v>
      </c>
      <c r="AS3" s="60" t="s">
        <v>101</v>
      </c>
      <c r="AT3" s="60" t="s">
        <v>102</v>
      </c>
      <c r="AU3" s="60" t="s">
        <v>103</v>
      </c>
      <c r="AV3" s="60" t="s">
        <v>104</v>
      </c>
      <c r="AW3" s="60" t="s">
        <v>105</v>
      </c>
      <c r="AX3" s="60" t="s">
        <v>106</v>
      </c>
    </row>
    <row r="4" spans="2:50" s="59" customFormat="1" x14ac:dyDescent="0.3">
      <c r="B4" s="59">
        <v>1</v>
      </c>
      <c r="C4" s="59" t="str">
        <f>인재추천의뢰서!E11</f>
        <v>대림수전㈜</v>
      </c>
      <c r="D4" s="59" t="str">
        <f>인재추천의뢰서!M11</f>
        <v>일반</v>
      </c>
      <c r="E4" s="59" t="str">
        <f>인재추천의뢰서!E12</f>
        <v>김 주 용</v>
      </c>
      <c r="F4" s="59" t="str">
        <f>인재추천의뢰서!M12</f>
        <v>2011.10.19</v>
      </c>
      <c r="G4" s="59" t="str">
        <f>인재추천의뢰서!E13</f>
        <v>제조업</v>
      </c>
      <c r="H4" s="59" t="str">
        <f>인재추천의뢰서!K13</f>
        <v>140-81-57571</v>
      </c>
      <c r="I4" s="59" t="str">
        <f>인재추천의뢰서!E14</f>
        <v>위생금구류 제조</v>
      </c>
      <c r="J4" s="59" t="str">
        <f>인재추천의뢰서!E15</f>
        <v>031-481-7650</v>
      </c>
      <c r="K4" s="59" t="str">
        <f>인재추천의뢰서!K15</f>
        <v>031-431-2632</v>
      </c>
      <c r="L4" s="59">
        <f>인재추천의뢰서!E16</f>
        <v>58</v>
      </c>
      <c r="M4" s="59" t="str">
        <f>인재추천의뢰서!I16</f>
        <v>40억원</v>
      </c>
      <c r="N4" s="59" t="str">
        <f>인재추천의뢰서!M16</f>
        <v>178억원</v>
      </c>
      <c r="O4" s="59" t="str">
        <f>인재추천의뢰서!E17</f>
        <v>시흥시 정왕동 1352-5 시화공단 1마 215호</v>
      </c>
      <c r="P4" s="59">
        <f>인재추천의뢰서!E18</f>
        <v>0</v>
      </c>
      <c r="Q4" s="59" t="str">
        <f>인재추천의뢰서!D23</f>
        <v>당사는 대림비앤코 주식회사의 자회사로써, 위생금구류(수도꼭지)를 제조하는 회사 입니다.
사업개시 이후 꾸준히 성장하고 있는 회사로서, 앞으로도 계속 성장할 회사 입니다.</v>
      </c>
      <c r="R4" s="59" t="str">
        <f>인재추천의뢰서!E28</f>
        <v>안전관리 / 환경관리 / 보건관리</v>
      </c>
      <c r="S4" s="59" t="str">
        <f>인재추천의뢰서!E29</f>
        <v>1. 안전관리/관경관리/보건관리</v>
      </c>
      <c r="T4" s="59" t="str">
        <f>인재추천의뢰서!E30</f>
        <v>2. 총무업무 및 기타서류업무</v>
      </c>
      <c r="U4" s="59" t="str">
        <f>인재추천의뢰서!E31</f>
        <v>대기환경기사 자격증, 산업위생기사 등 관련 자격증 보유자</v>
      </c>
      <c r="V4" s="59" t="str">
        <f>인재추천의뢰서!E32</f>
        <v>관련 학과 전공자</v>
      </c>
      <c r="W4" s="59" t="str">
        <f>인재추천의뢰서!E33</f>
        <v>환경학과., 보건학과, 산업안전 등</v>
      </c>
      <c r="X4" s="59" t="str">
        <f>인재추천의뢰서!E34</f>
        <v>남00명</v>
      </c>
      <c r="Y4" s="59" t="str">
        <f>인재추천의뢰서!G34</f>
        <v>여01명</v>
      </c>
      <c r="Z4" s="59">
        <f>인재추천의뢰서!K34</f>
        <v>0</v>
      </c>
      <c r="AA4" s="59" t="str">
        <f>인재추천의뢰서!E35</f>
        <v>무관</v>
      </c>
      <c r="AB4" s="59" t="str">
        <f>인재추천의뢰서!K35</f>
        <v>수습 3개월 후, 정규직 전환</v>
      </c>
      <c r="AC4" s="59" t="str">
        <f>인재추천의뢰서!F39</f>
        <v>2700만원</v>
      </c>
      <c r="AD4" s="59">
        <f>인재추천의뢰서!F40</f>
        <v>0</v>
      </c>
      <c r="AE4" s="59">
        <f>인재추천의뢰서!I39</f>
        <v>0</v>
      </c>
      <c r="AF4" s="57">
        <f>인재추천의뢰서!I40</f>
        <v>0</v>
      </c>
      <c r="AG4" s="59" t="str">
        <f>인재추천의뢰서!F41</f>
        <v>08:00~17:00</v>
      </c>
      <c r="AH4" s="59">
        <f>인재추천의뢰서!I41</f>
        <v>0</v>
      </c>
      <c r="AI4" s="59">
        <f>인재추천의뢰서!L40</f>
        <v>0</v>
      </c>
      <c r="AJ4" s="59">
        <f>인재추천의뢰서!M41</f>
        <v>0</v>
      </c>
      <c r="AK4" s="59" t="str">
        <f>인재추천의뢰서!E42</f>
        <v>적용</v>
      </c>
      <c r="AL4" s="59" t="str">
        <f>인재추천의뢰서!E43</f>
        <v>중식제공, 근무복 제공, 통근버스 운용</v>
      </c>
      <c r="AM4" s="59" t="str">
        <f>인재추천의뢰서!E47</f>
        <v xml:space="preserve">22번, 55번 버스 </v>
      </c>
      <c r="AN4" s="59" t="str">
        <f>인재추천의뢰서!E48</f>
        <v>면접 - 이력서, 자기소개서 채용확정시 - 자격증 사본, 주민등록등본</v>
      </c>
      <c r="AO4" s="59" t="str">
        <f>인재추천의뢰서!E49</f>
        <v>이메일접수</v>
      </c>
      <c r="AP4" s="59" t="str">
        <f>인재추천의뢰서!E50</f>
        <v>12월22일</v>
      </c>
      <c r="AQ4" s="59" t="str">
        <f>인재추천의뢰서!I50</f>
        <v>미정</v>
      </c>
      <c r="AR4" s="59" t="str">
        <f>인재추천의뢰서!M50</f>
        <v>미정\</v>
      </c>
      <c r="AS4" s="59" t="str">
        <f>인재추천의뢰서!F51</f>
        <v>허재완</v>
      </c>
      <c r="AT4" s="59" t="str">
        <f>인재추천의뢰서!I51</f>
        <v>과장</v>
      </c>
      <c r="AU4" s="59" t="str">
        <f>인재추천의뢰서!L51</f>
        <v>관리팀</v>
      </c>
      <c r="AV4" s="59" t="str">
        <f>인재추천의뢰서!F52</f>
        <v>010-2212-0581</v>
      </c>
      <c r="AX4" s="59" t="str">
        <f>인재추천의뢰서!F53</f>
        <v>jaewoan.her@daelimfaucet.com</v>
      </c>
    </row>
    <row r="5" spans="2:50" s="62" customFormat="1" x14ac:dyDescent="0.3">
      <c r="B5" s="62">
        <v>2</v>
      </c>
      <c r="C5" s="62">
        <f>인재추천의뢰서!E65</f>
        <v>0</v>
      </c>
      <c r="D5" s="62">
        <f>인재추천의뢰서!M65</f>
        <v>0</v>
      </c>
      <c r="E5" s="62">
        <f>인재추천의뢰서!E66</f>
        <v>0</v>
      </c>
      <c r="F5" s="62">
        <f>인재추천의뢰서!M66</f>
        <v>0</v>
      </c>
      <c r="G5" s="62">
        <f>인재추천의뢰서!E67</f>
        <v>0</v>
      </c>
      <c r="H5" s="62">
        <f>인재추천의뢰서!K67</f>
        <v>0</v>
      </c>
      <c r="I5" s="62">
        <f>인재추천의뢰서!E68</f>
        <v>0</v>
      </c>
      <c r="J5" s="62">
        <f>인재추천의뢰서!E69</f>
        <v>0</v>
      </c>
      <c r="K5" s="62">
        <f>인재추천의뢰서!K69</f>
        <v>0</v>
      </c>
      <c r="L5" s="62" t="str">
        <f>인재추천의뢰서!E70</f>
        <v>명</v>
      </c>
      <c r="M5" s="62" t="str">
        <f>인재추천의뢰서!I70</f>
        <v>억원</v>
      </c>
      <c r="N5" s="62" t="str">
        <f>인재추천의뢰서!M70</f>
        <v>억원</v>
      </c>
      <c r="O5" s="62">
        <f>인재추천의뢰서!E71</f>
        <v>0</v>
      </c>
      <c r="P5" s="62">
        <f>인재추천의뢰서!E72</f>
        <v>0</v>
      </c>
      <c r="Q5" s="62">
        <f>인재추천의뢰서!D77</f>
        <v>0</v>
      </c>
      <c r="R5" s="62">
        <f>인재추천의뢰서!E82</f>
        <v>0</v>
      </c>
      <c r="S5" s="62" t="str">
        <f>인재추천의뢰서!E83</f>
        <v xml:space="preserve">1. </v>
      </c>
      <c r="T5" s="62" t="str">
        <f>인재추천의뢰서!E84</f>
        <v xml:space="preserve">2. </v>
      </c>
      <c r="U5" s="62" t="str">
        <f>인재추천의뢰서!E85</f>
        <v xml:space="preserve">1. </v>
      </c>
      <c r="V5" s="62" t="str">
        <f>인재추천의뢰서!E86</f>
        <v>2.</v>
      </c>
      <c r="W5" s="62">
        <f>인재추천의뢰서!E87</f>
        <v>0</v>
      </c>
      <c r="X5" s="62" t="str">
        <f>인재추천의뢰서!E88</f>
        <v>남00명</v>
      </c>
      <c r="Y5" s="62" t="str">
        <f>인재추천의뢰서!G88</f>
        <v>여00명</v>
      </c>
      <c r="Z5" s="62">
        <f>인재추천의뢰서!K88</f>
        <v>0</v>
      </c>
      <c r="AA5" s="62">
        <f>인재추천의뢰서!E89</f>
        <v>0</v>
      </c>
      <c r="AB5" s="62">
        <f>인재추천의뢰서!K89</f>
        <v>0</v>
      </c>
      <c r="AC5" s="62">
        <f>인재추천의뢰서!F93</f>
        <v>0</v>
      </c>
      <c r="AD5" s="62">
        <f>인재추천의뢰서!F94</f>
        <v>0</v>
      </c>
      <c r="AE5" s="62">
        <f>인재추천의뢰서!I93</f>
        <v>0</v>
      </c>
      <c r="AF5" s="69">
        <f>인재추천의뢰서!I94</f>
        <v>0</v>
      </c>
      <c r="AG5" s="62">
        <f>인재추천의뢰서!F95</f>
        <v>0</v>
      </c>
      <c r="AH5" s="62">
        <f>인재추천의뢰서!I95</f>
        <v>0</v>
      </c>
      <c r="AI5" s="62">
        <f>인재추천의뢰서!L94</f>
        <v>0</v>
      </c>
      <c r="AJ5" s="62">
        <f>인재추천의뢰서!M95</f>
        <v>0</v>
      </c>
      <c r="AK5" s="62">
        <f>인재추천의뢰서!E96</f>
        <v>0</v>
      </c>
      <c r="AL5" s="62">
        <f>인재추천의뢰서!E97</f>
        <v>0</v>
      </c>
      <c r="AM5" s="62">
        <f>인재추천의뢰서!E101</f>
        <v>0</v>
      </c>
      <c r="AN5" s="62">
        <f>인재추천의뢰서!E102</f>
        <v>0</v>
      </c>
      <c r="AO5" s="62">
        <f>인재추천의뢰서!E103</f>
        <v>0</v>
      </c>
      <c r="AP5" s="62">
        <f>인재추천의뢰서!E104</f>
        <v>0</v>
      </c>
      <c r="AQ5" s="62">
        <f>인재추천의뢰서!I104</f>
        <v>0</v>
      </c>
      <c r="AR5" s="62">
        <f>인재추천의뢰서!M104</f>
        <v>0</v>
      </c>
      <c r="AS5" s="62">
        <f>인재추천의뢰서!F105</f>
        <v>0</v>
      </c>
      <c r="AT5" s="62">
        <f>인재추천의뢰서!I105</f>
        <v>0</v>
      </c>
      <c r="AU5" s="62">
        <f>인재추천의뢰서!L105</f>
        <v>0</v>
      </c>
      <c r="AV5" s="62">
        <f>인재추천의뢰서!F106</f>
        <v>0</v>
      </c>
      <c r="AX5" s="62">
        <f>인재추천의뢰서!F107</f>
        <v>0</v>
      </c>
    </row>
    <row r="6" spans="2:50" s="59" customFormat="1" x14ac:dyDescent="0.3">
      <c r="B6" s="59">
        <v>3</v>
      </c>
      <c r="C6" s="59">
        <f>인재추천의뢰서!E119</f>
        <v>0</v>
      </c>
      <c r="D6" s="59">
        <f>인재추천의뢰서!M119</f>
        <v>0</v>
      </c>
      <c r="E6" s="59">
        <f>인재추천의뢰서!E120</f>
        <v>0</v>
      </c>
      <c r="F6" s="59" t="str">
        <f>인재추천의뢰서!M120</f>
        <v>년</v>
      </c>
      <c r="G6" s="59">
        <f>인재추천의뢰서!E121</f>
        <v>0</v>
      </c>
      <c r="H6" s="59">
        <f>인재추천의뢰서!K121</f>
        <v>0</v>
      </c>
      <c r="I6" s="59">
        <f>인재추천의뢰서!E122</f>
        <v>0</v>
      </c>
      <c r="J6" s="59">
        <f>인재추천의뢰서!E123</f>
        <v>0</v>
      </c>
      <c r="K6" s="59">
        <f>인재추천의뢰서!K123</f>
        <v>0</v>
      </c>
      <c r="L6" s="59" t="str">
        <f>인재추천의뢰서!E124</f>
        <v>명</v>
      </c>
      <c r="M6" s="59" t="str">
        <f>인재추천의뢰서!I124</f>
        <v>억원</v>
      </c>
      <c r="N6" s="59" t="str">
        <f>인재추천의뢰서!M124</f>
        <v>억원</v>
      </c>
      <c r="O6" s="59">
        <f>인재추천의뢰서!E125</f>
        <v>0</v>
      </c>
      <c r="P6" s="59">
        <f>인재추천의뢰서!E126</f>
        <v>0</v>
      </c>
      <c r="Q6" s="59">
        <f>인재추천의뢰서!D131</f>
        <v>0</v>
      </c>
      <c r="R6" s="59">
        <f>인재추천의뢰서!E136</f>
        <v>0</v>
      </c>
      <c r="S6" s="59">
        <f>인재추천의뢰서!E137</f>
        <v>0</v>
      </c>
      <c r="T6" s="56">
        <f>인재추천의뢰서!E138</f>
        <v>0</v>
      </c>
      <c r="U6" s="59">
        <f>인재추천의뢰서!E139</f>
        <v>0</v>
      </c>
      <c r="V6" s="59">
        <f>인재추천의뢰서!E140</f>
        <v>0</v>
      </c>
      <c r="W6" s="59">
        <f>인재추천의뢰서!E141</f>
        <v>0</v>
      </c>
      <c r="X6" s="59" t="str">
        <f>인재추천의뢰서!E142</f>
        <v>남00명</v>
      </c>
      <c r="Y6" s="59" t="str">
        <f>인재추천의뢰서!G142</f>
        <v>여00명</v>
      </c>
      <c r="Z6" s="59">
        <f>인재추천의뢰서!K142</f>
        <v>0</v>
      </c>
      <c r="AA6" s="59" t="str">
        <f>인재추천의뢰서!E143</f>
        <v>무관</v>
      </c>
      <c r="AB6" s="59">
        <f>인재추천의뢰서!K143</f>
        <v>0</v>
      </c>
      <c r="AC6" s="59">
        <f>인재추천의뢰서!F147</f>
        <v>0</v>
      </c>
      <c r="AD6" s="59">
        <f>인재추천의뢰서!F148</f>
        <v>0</v>
      </c>
      <c r="AE6" s="59">
        <f>인재추천의뢰서!I147</f>
        <v>0</v>
      </c>
      <c r="AF6" s="57">
        <f>인재추천의뢰서!I148</f>
        <v>0</v>
      </c>
      <c r="AG6" s="59" t="str">
        <f>인재추천의뢰서!F149</f>
        <v>00:00~00:00</v>
      </c>
      <c r="AH6" s="59" t="str">
        <f>인재추천의뢰서!I149</f>
        <v>00:00~00:00</v>
      </c>
      <c r="AI6" s="59">
        <f>인재추천의뢰서!L148</f>
        <v>0</v>
      </c>
      <c r="AJ6" s="59">
        <f>인재추천의뢰서!M149</f>
        <v>0</v>
      </c>
      <c r="AK6" s="59">
        <f>인재추천의뢰서!E150</f>
        <v>0</v>
      </c>
      <c r="AL6" s="59">
        <f>인재추천의뢰서!E151</f>
        <v>0</v>
      </c>
      <c r="AM6" s="59">
        <f>인재추천의뢰서!E155</f>
        <v>0</v>
      </c>
      <c r="AN6" s="59">
        <f>인재추천의뢰서!E156</f>
        <v>0</v>
      </c>
      <c r="AO6" s="59">
        <f>인재추천의뢰서!E157</f>
        <v>0</v>
      </c>
      <c r="AP6" s="59">
        <f>인재추천의뢰서!E158</f>
        <v>0</v>
      </c>
      <c r="AQ6" s="59">
        <f>인재추천의뢰서!I158</f>
        <v>0</v>
      </c>
      <c r="AR6" s="59">
        <f>인재추천의뢰서!M158</f>
        <v>0</v>
      </c>
      <c r="AS6" s="59">
        <f>인재추천의뢰서!F159</f>
        <v>0</v>
      </c>
      <c r="AT6" s="59">
        <f>인재추천의뢰서!I159</f>
        <v>0</v>
      </c>
      <c r="AU6" s="59">
        <f>인재추천의뢰서!L159</f>
        <v>0</v>
      </c>
      <c r="AV6" s="59">
        <f>인재추천의뢰서!F160</f>
        <v>0</v>
      </c>
      <c r="AX6" s="59">
        <f>인재추천의뢰서!F161</f>
        <v>0</v>
      </c>
    </row>
    <row r="7" spans="2:50" s="59" customFormat="1" x14ac:dyDescent="0.3">
      <c r="B7" s="62">
        <v>4</v>
      </c>
      <c r="C7" s="59">
        <f>인재추천의뢰서!E173</f>
        <v>0</v>
      </c>
      <c r="D7" s="59">
        <f>인재추천의뢰서!M173</f>
        <v>0</v>
      </c>
      <c r="E7" s="59">
        <f>인재추천의뢰서!E174</f>
        <v>0</v>
      </c>
      <c r="F7" s="59" t="str">
        <f>인재추천의뢰서!M174</f>
        <v>년</v>
      </c>
      <c r="G7" s="59">
        <f>인재추천의뢰서!E175</f>
        <v>0</v>
      </c>
      <c r="H7" s="59">
        <f>인재추천의뢰서!K175</f>
        <v>0</v>
      </c>
      <c r="I7" s="59">
        <f>인재추천의뢰서!E176</f>
        <v>0</v>
      </c>
      <c r="J7" s="59">
        <f>인재추천의뢰서!E177</f>
        <v>0</v>
      </c>
      <c r="K7" s="59">
        <f>인재추천의뢰서!K177</f>
        <v>0</v>
      </c>
      <c r="L7" s="59" t="str">
        <f>인재추천의뢰서!E178</f>
        <v>명</v>
      </c>
      <c r="M7" s="59" t="str">
        <f>인재추천의뢰서!I178</f>
        <v>억원</v>
      </c>
      <c r="N7" s="59" t="str">
        <f>인재추천의뢰서!M178</f>
        <v>억원</v>
      </c>
      <c r="O7" s="59">
        <f>인재추천의뢰서!E179</f>
        <v>0</v>
      </c>
      <c r="P7" s="59">
        <f>인재추천의뢰서!E180</f>
        <v>0</v>
      </c>
      <c r="Q7" s="59" t="str">
        <f>인재추천의뢰서!D185</f>
        <v xml:space="preserve"> </v>
      </c>
      <c r="R7" s="59">
        <f>인재추천의뢰서!E190</f>
        <v>0</v>
      </c>
      <c r="S7" s="56">
        <f>인재추천의뢰서!E137</f>
        <v>0</v>
      </c>
      <c r="T7" s="56" t="str">
        <f>인재추천의뢰서!E192</f>
        <v>2.</v>
      </c>
      <c r="U7" s="59" t="str">
        <f>인재추천의뢰서!E193</f>
        <v>1.</v>
      </c>
      <c r="V7" s="59" t="str">
        <f>인재추천의뢰서!E194</f>
        <v>2.</v>
      </c>
      <c r="W7" s="59">
        <f>인재추천의뢰서!E195</f>
        <v>0</v>
      </c>
      <c r="X7" s="59" t="str">
        <f>인재추천의뢰서!E196</f>
        <v>남00명</v>
      </c>
      <c r="Y7" s="59" t="str">
        <f>인재추천의뢰서!G196</f>
        <v>여00명</v>
      </c>
      <c r="Z7" s="59" t="str">
        <f>인재추천의뢰서!K196</f>
        <v>세 ~   세</v>
      </c>
      <c r="AA7" s="59">
        <f>인재추천의뢰서!E197</f>
        <v>0</v>
      </c>
      <c r="AB7" s="59">
        <f>인재추천의뢰서!K197</f>
        <v>0</v>
      </c>
      <c r="AC7" s="59">
        <f>인재추천의뢰서!F201</f>
        <v>0</v>
      </c>
      <c r="AD7" s="59">
        <f>인재추천의뢰서!F202</f>
        <v>0</v>
      </c>
      <c r="AE7" s="59">
        <f>인재추천의뢰서!I201</f>
        <v>0</v>
      </c>
      <c r="AF7" s="57">
        <f>인재추천의뢰서!I202</f>
        <v>0</v>
      </c>
      <c r="AG7" s="59" t="str">
        <f>인재추천의뢰서!F203</f>
        <v>00:00~00:00</v>
      </c>
      <c r="AH7" s="59" t="str">
        <f>인재추천의뢰서!I203</f>
        <v>00:00~00:00</v>
      </c>
      <c r="AI7" s="59">
        <f>인재추천의뢰서!L202</f>
        <v>0</v>
      </c>
      <c r="AJ7" s="59">
        <f>인재추천의뢰서!M203</f>
        <v>0</v>
      </c>
      <c r="AK7" s="59">
        <f>인재추천의뢰서!E204</f>
        <v>0</v>
      </c>
      <c r="AL7" s="59">
        <f>인재추천의뢰서!E205</f>
        <v>0</v>
      </c>
      <c r="AM7" s="59">
        <f>인재추천의뢰서!E209</f>
        <v>0</v>
      </c>
      <c r="AN7" s="59">
        <f>인재추천의뢰서!E210</f>
        <v>0</v>
      </c>
      <c r="AO7" s="59">
        <f>인재추천의뢰서!E211</f>
        <v>0</v>
      </c>
      <c r="AP7" s="59">
        <f>인재추천의뢰서!E212</f>
        <v>0</v>
      </c>
      <c r="AQ7" s="59">
        <f>인재추천의뢰서!I212</f>
        <v>0</v>
      </c>
      <c r="AR7" s="59">
        <f>인재추천의뢰서!M212</f>
        <v>0</v>
      </c>
      <c r="AS7" s="59">
        <f>인재추천의뢰서!F213</f>
        <v>0</v>
      </c>
      <c r="AT7" s="59">
        <f>인재추천의뢰서!I213</f>
        <v>0</v>
      </c>
      <c r="AU7" s="59">
        <f>인재추천의뢰서!L213</f>
        <v>0</v>
      </c>
      <c r="AV7" s="59">
        <f>인재추천의뢰서!F214</f>
        <v>0</v>
      </c>
      <c r="AX7" s="59">
        <f>인재추천의뢰서!F215</f>
        <v>0</v>
      </c>
    </row>
    <row r="8" spans="2:50" s="59" customFormat="1" x14ac:dyDescent="0.3">
      <c r="B8" s="59">
        <v>5</v>
      </c>
      <c r="C8" s="59">
        <f>인재추천의뢰서!E227</f>
        <v>0</v>
      </c>
      <c r="D8" s="59">
        <f>인재추천의뢰서!M227</f>
        <v>0</v>
      </c>
      <c r="E8" s="59">
        <f>인재추천의뢰서!E228</f>
        <v>0</v>
      </c>
      <c r="F8" s="59" t="str">
        <f>인재추천의뢰서!M228</f>
        <v>년</v>
      </c>
      <c r="G8" s="59">
        <f>인재추천의뢰서!E229</f>
        <v>0</v>
      </c>
      <c r="H8" s="59">
        <f>인재추천의뢰서!K229</f>
        <v>0</v>
      </c>
      <c r="I8" s="59">
        <f>인재추천의뢰서!E230</f>
        <v>0</v>
      </c>
      <c r="J8" s="59">
        <f>인재추천의뢰서!E231</f>
        <v>0</v>
      </c>
      <c r="K8" s="59">
        <f>인재추천의뢰서!K231</f>
        <v>0</v>
      </c>
      <c r="L8" s="59" t="str">
        <f>인재추천의뢰서!E232</f>
        <v>명</v>
      </c>
      <c r="M8" s="59" t="str">
        <f>인재추천의뢰서!I232</f>
        <v>억원</v>
      </c>
      <c r="N8" s="59" t="str">
        <f>인재추천의뢰서!M232</f>
        <v>억원</v>
      </c>
      <c r="O8" s="59">
        <f>인재추천의뢰서!E233</f>
        <v>0</v>
      </c>
      <c r="P8" s="59">
        <f>인재추천의뢰서!E234</f>
        <v>0</v>
      </c>
      <c r="Q8" s="59" t="str">
        <f>인재추천의뢰서!D239</f>
        <v xml:space="preserve"> </v>
      </c>
      <c r="R8" s="59">
        <f>인재추천의뢰서!E244</f>
        <v>0</v>
      </c>
      <c r="S8" s="59" t="str">
        <f>인재추천의뢰서!E245</f>
        <v>1.</v>
      </c>
      <c r="T8" s="59" t="str">
        <f>인재추천의뢰서!E246</f>
        <v>2.</v>
      </c>
      <c r="U8" s="59" t="str">
        <f>인재추천의뢰서!E247</f>
        <v>1.</v>
      </c>
      <c r="V8" s="59" t="str">
        <f>인재추천의뢰서!E248</f>
        <v>2.</v>
      </c>
      <c r="W8" s="59">
        <f>인재추천의뢰서!E249</f>
        <v>0</v>
      </c>
      <c r="X8" s="59" t="str">
        <f>인재추천의뢰서!E250</f>
        <v>남00명</v>
      </c>
      <c r="Y8" s="59" t="str">
        <f>인재추천의뢰서!G250</f>
        <v>여00명</v>
      </c>
      <c r="Z8" s="59" t="str">
        <f>인재추천의뢰서!K250</f>
        <v>세 ~   세</v>
      </c>
      <c r="AA8" s="59">
        <f>인재추천의뢰서!E251</f>
        <v>0</v>
      </c>
      <c r="AB8" s="59">
        <f>인재추천의뢰서!K251</f>
        <v>0</v>
      </c>
      <c r="AC8" s="59">
        <f>인재추천의뢰서!F255</f>
        <v>0</v>
      </c>
      <c r="AD8" s="59">
        <f>인재추천의뢰서!F256</f>
        <v>0</v>
      </c>
      <c r="AE8" s="59">
        <f>인재추천의뢰서!I255</f>
        <v>0</v>
      </c>
      <c r="AF8" s="57">
        <f>인재추천의뢰서!I256</f>
        <v>0</v>
      </c>
      <c r="AG8" s="59" t="str">
        <f>인재추천의뢰서!F257</f>
        <v>00:00~00:00</v>
      </c>
      <c r="AH8" s="59" t="str">
        <f>인재추천의뢰서!I257</f>
        <v>00:00~00:00</v>
      </c>
      <c r="AI8" s="59">
        <f>인재추천의뢰서!L256</f>
        <v>0</v>
      </c>
      <c r="AJ8" s="59">
        <f>인재추천의뢰서!M257</f>
        <v>0</v>
      </c>
      <c r="AK8" s="59">
        <f>인재추천의뢰서!E258</f>
        <v>0</v>
      </c>
      <c r="AL8" s="59">
        <f>인재추천의뢰서!E259</f>
        <v>0</v>
      </c>
      <c r="AM8" s="59">
        <f>인재추천의뢰서!E263</f>
        <v>0</v>
      </c>
      <c r="AN8" s="59">
        <f>인재추천의뢰서!E264</f>
        <v>0</v>
      </c>
      <c r="AO8" s="59">
        <f>인재추천의뢰서!E265</f>
        <v>0</v>
      </c>
      <c r="AP8" s="59">
        <f>인재추천의뢰서!E266</f>
        <v>0</v>
      </c>
      <c r="AQ8" s="59">
        <f>인재추천의뢰서!I266</f>
        <v>0</v>
      </c>
      <c r="AR8" s="59">
        <f>인재추천의뢰서!M266</f>
        <v>0</v>
      </c>
      <c r="AS8" s="59">
        <f>인재추천의뢰서!F267</f>
        <v>0</v>
      </c>
      <c r="AT8" s="59">
        <f>인재추천의뢰서!I267</f>
        <v>0</v>
      </c>
      <c r="AU8" s="59">
        <f>인재추천의뢰서!L267</f>
        <v>0</v>
      </c>
      <c r="AV8" s="59">
        <f>인재추천의뢰서!F268</f>
        <v>0</v>
      </c>
      <c r="AX8" s="59">
        <f>인재추천의뢰서!F269</f>
        <v>0</v>
      </c>
    </row>
    <row r="9" spans="2:50" s="59" customFormat="1" x14ac:dyDescent="0.3">
      <c r="B9" s="62">
        <v>6</v>
      </c>
      <c r="C9" s="59">
        <f>인재추천의뢰서!E281</f>
        <v>0</v>
      </c>
      <c r="D9" s="59">
        <f>인재추천의뢰서!M281</f>
        <v>0</v>
      </c>
      <c r="E9" s="59">
        <f>인재추천의뢰서!E282</f>
        <v>0</v>
      </c>
      <c r="F9" s="59" t="str">
        <f>인재추천의뢰서!M282</f>
        <v>년</v>
      </c>
      <c r="G9" s="59">
        <f>인재추천의뢰서!E283</f>
        <v>0</v>
      </c>
      <c r="H9" s="59">
        <f>인재추천의뢰서!K283</f>
        <v>0</v>
      </c>
      <c r="I9" s="59">
        <f>인재추천의뢰서!E284</f>
        <v>0</v>
      </c>
      <c r="J9" s="59">
        <f>인재추천의뢰서!E285</f>
        <v>0</v>
      </c>
      <c r="K9" s="59">
        <f>인재추천의뢰서!K285</f>
        <v>0</v>
      </c>
      <c r="L9" s="59" t="str">
        <f>인재추천의뢰서!E286</f>
        <v>명</v>
      </c>
      <c r="M9" s="59" t="str">
        <f>인재추천의뢰서!I286</f>
        <v>억원</v>
      </c>
      <c r="N9" s="59" t="str">
        <f>인재추천의뢰서!M286</f>
        <v>억원</v>
      </c>
      <c r="O9" s="59">
        <f>인재추천의뢰서!E287</f>
        <v>0</v>
      </c>
      <c r="P9" s="59">
        <f>인재추천의뢰서!E288</f>
        <v>0</v>
      </c>
      <c r="Q9" s="59" t="str">
        <f>인재추천의뢰서!D293</f>
        <v xml:space="preserve"> </v>
      </c>
      <c r="R9" s="59">
        <f>인재추천의뢰서!E298</f>
        <v>0</v>
      </c>
      <c r="S9" s="56" t="str">
        <f>인재추천의뢰서!E299</f>
        <v>1.</v>
      </c>
      <c r="T9" s="56" t="str">
        <f>인재추천의뢰서!E300</f>
        <v>2.</v>
      </c>
      <c r="U9" s="56" t="str">
        <f>인재추천의뢰서!E301</f>
        <v>1.</v>
      </c>
      <c r="V9" s="56" t="str">
        <f>인재추천의뢰서!E302</f>
        <v>2.</v>
      </c>
      <c r="W9" s="59">
        <f>인재추천의뢰서!E303</f>
        <v>0</v>
      </c>
      <c r="X9" s="59" t="str">
        <f>인재추천의뢰서!E304</f>
        <v>남00명</v>
      </c>
      <c r="Y9" s="59" t="str">
        <f>인재추천의뢰서!G304</f>
        <v>여00명</v>
      </c>
      <c r="Z9" s="59" t="str">
        <f>인재추천의뢰서!K304</f>
        <v>세 ~   세</v>
      </c>
      <c r="AA9" s="59">
        <f>인재추천의뢰서!E305</f>
        <v>0</v>
      </c>
      <c r="AB9" s="59">
        <f>인재추천의뢰서!K305</f>
        <v>0</v>
      </c>
      <c r="AC9" s="59">
        <f>인재추천의뢰서!F309</f>
        <v>0</v>
      </c>
      <c r="AD9" s="59">
        <f>인재추천의뢰서!F310</f>
        <v>0</v>
      </c>
      <c r="AE9" s="59">
        <f>인재추천의뢰서!I309</f>
        <v>0</v>
      </c>
      <c r="AF9" s="57">
        <f>인재추천의뢰서!I310</f>
        <v>0</v>
      </c>
      <c r="AG9" s="59" t="str">
        <f>인재추천의뢰서!F311</f>
        <v>00:00~00:00</v>
      </c>
      <c r="AH9" s="59" t="str">
        <f>인재추천의뢰서!I311</f>
        <v>00:00~00:00</v>
      </c>
      <c r="AI9" s="59">
        <f>인재추천의뢰서!L310</f>
        <v>0</v>
      </c>
      <c r="AJ9" s="59">
        <f>인재추천의뢰서!M311</f>
        <v>0</v>
      </c>
      <c r="AK9" s="59">
        <f>인재추천의뢰서!E312</f>
        <v>0</v>
      </c>
      <c r="AL9" s="59">
        <f>인재추천의뢰서!E313</f>
        <v>0</v>
      </c>
      <c r="AM9" s="59">
        <f>인재추천의뢰서!E317</f>
        <v>0</v>
      </c>
      <c r="AN9" s="59">
        <f>인재추천의뢰서!E318</f>
        <v>0</v>
      </c>
      <c r="AO9" s="59">
        <f>인재추천의뢰서!E319</f>
        <v>0</v>
      </c>
      <c r="AP9" s="59">
        <f>인재추천의뢰서!E320</f>
        <v>0</v>
      </c>
      <c r="AQ9" s="59">
        <f>인재추천의뢰서!I320</f>
        <v>0</v>
      </c>
      <c r="AR9" s="59">
        <f>인재추천의뢰서!M320</f>
        <v>0</v>
      </c>
      <c r="AS9" s="59">
        <f>인재추천의뢰서!F321</f>
        <v>0</v>
      </c>
      <c r="AT9" s="59">
        <f>인재추천의뢰서!I321</f>
        <v>0</v>
      </c>
      <c r="AU9" s="59">
        <f>인재추천의뢰서!L321</f>
        <v>0</v>
      </c>
      <c r="AV9" s="59">
        <f>인재추천의뢰서!F322</f>
        <v>0</v>
      </c>
      <c r="AX9" s="59">
        <f>인재추천의뢰서!F323</f>
        <v>0</v>
      </c>
    </row>
    <row r="10" spans="2:50" s="59" customFormat="1" x14ac:dyDescent="0.3">
      <c r="B10" s="59">
        <v>7</v>
      </c>
      <c r="C10" s="59">
        <f>인재추천의뢰서!E335</f>
        <v>0</v>
      </c>
      <c r="D10" s="59">
        <f>인재추천의뢰서!M335</f>
        <v>0</v>
      </c>
      <c r="E10" s="59">
        <f>인재추천의뢰서!E336</f>
        <v>0</v>
      </c>
      <c r="F10" s="59" t="str">
        <f>인재추천의뢰서!M336</f>
        <v>년</v>
      </c>
      <c r="G10" s="59">
        <f>인재추천의뢰서!E337</f>
        <v>0</v>
      </c>
      <c r="H10" s="59">
        <f>인재추천의뢰서!K337</f>
        <v>0</v>
      </c>
      <c r="I10" s="59">
        <f>인재추천의뢰서!E338</f>
        <v>0</v>
      </c>
      <c r="J10" s="59">
        <f>인재추천의뢰서!E339</f>
        <v>0</v>
      </c>
      <c r="K10" s="59">
        <f>인재추천의뢰서!K339</f>
        <v>0</v>
      </c>
      <c r="L10" s="59" t="str">
        <f>인재추천의뢰서!E340</f>
        <v>명</v>
      </c>
      <c r="M10" s="59" t="str">
        <f>인재추천의뢰서!I340</f>
        <v>억원</v>
      </c>
      <c r="N10" s="59" t="str">
        <f>인재추천의뢰서!M340</f>
        <v>억원</v>
      </c>
      <c r="O10" s="59">
        <f>인재추천의뢰서!E341</f>
        <v>0</v>
      </c>
      <c r="P10" s="59">
        <f>인재추천의뢰서!E342</f>
        <v>0</v>
      </c>
      <c r="Q10" s="59" t="str">
        <f>인재추천의뢰서!D347</f>
        <v xml:space="preserve"> </v>
      </c>
      <c r="R10" s="59">
        <f>인재추천의뢰서!E352</f>
        <v>0</v>
      </c>
      <c r="S10" s="56" t="str">
        <f>인재추천의뢰서!E353</f>
        <v>1.</v>
      </c>
      <c r="T10" s="56" t="str">
        <f>인재추천의뢰서!E354</f>
        <v>2.</v>
      </c>
      <c r="U10" s="56" t="str">
        <f>인재추천의뢰서!E355</f>
        <v>1.</v>
      </c>
      <c r="V10" s="56" t="str">
        <f>인재추천의뢰서!E356</f>
        <v>2.</v>
      </c>
      <c r="W10" s="59">
        <f>인재추천의뢰서!E357</f>
        <v>0</v>
      </c>
      <c r="X10" s="59" t="str">
        <f>인재추천의뢰서!E358</f>
        <v>남00명</v>
      </c>
      <c r="Y10" s="59" t="str">
        <f>인재추천의뢰서!G358</f>
        <v>여00명</v>
      </c>
      <c r="Z10" s="59" t="str">
        <f>인재추천의뢰서!K358</f>
        <v>세 ~   세</v>
      </c>
      <c r="AA10" s="59">
        <f>인재추천의뢰서!E359</f>
        <v>0</v>
      </c>
      <c r="AB10" s="59">
        <f>인재추천의뢰서!K359</f>
        <v>0</v>
      </c>
      <c r="AC10" s="59">
        <f>인재추천의뢰서!F363</f>
        <v>0</v>
      </c>
      <c r="AD10" s="59">
        <f>인재추천의뢰서!F364</f>
        <v>0</v>
      </c>
      <c r="AE10" s="59">
        <f>인재추천의뢰서!I363</f>
        <v>0</v>
      </c>
      <c r="AF10" s="57">
        <f>인재추천의뢰서!I364</f>
        <v>0</v>
      </c>
      <c r="AG10" s="59" t="str">
        <f>인재추천의뢰서!F365</f>
        <v>00:00~00:00</v>
      </c>
      <c r="AH10" s="59" t="str">
        <f>인재추천의뢰서!I365</f>
        <v>00:00~00:00</v>
      </c>
      <c r="AI10" s="59">
        <f>인재추천의뢰서!L364</f>
        <v>0</v>
      </c>
      <c r="AJ10" s="59">
        <f>인재추천의뢰서!M365</f>
        <v>0</v>
      </c>
      <c r="AK10" s="59">
        <f>인재추천의뢰서!E366</f>
        <v>0</v>
      </c>
      <c r="AL10" s="59">
        <f>인재추천의뢰서!E367</f>
        <v>0</v>
      </c>
      <c r="AM10" s="59">
        <f>인재추천의뢰서!E371</f>
        <v>0</v>
      </c>
      <c r="AN10" s="59">
        <f>인재추천의뢰서!E372</f>
        <v>0</v>
      </c>
      <c r="AO10" s="59">
        <f>인재추천의뢰서!E373</f>
        <v>0</v>
      </c>
      <c r="AP10" s="59">
        <f>인재추천의뢰서!E374</f>
        <v>0</v>
      </c>
      <c r="AQ10" s="59">
        <f>인재추천의뢰서!I374</f>
        <v>0</v>
      </c>
      <c r="AR10" s="59">
        <f>인재추천의뢰서!M374</f>
        <v>0</v>
      </c>
      <c r="AS10" s="59">
        <f>인재추천의뢰서!F375</f>
        <v>0</v>
      </c>
      <c r="AT10" s="59">
        <f>인재추천의뢰서!I375</f>
        <v>0</v>
      </c>
      <c r="AU10" s="59">
        <f>인재추천의뢰서!L375</f>
        <v>0</v>
      </c>
      <c r="AV10" s="59">
        <f>인재추천의뢰서!F376</f>
        <v>0</v>
      </c>
      <c r="AX10" s="59">
        <f>인재추천의뢰서!F377</f>
        <v>0</v>
      </c>
    </row>
    <row r="11" spans="2:50" s="59" customFormat="1" x14ac:dyDescent="0.3">
      <c r="B11" s="62">
        <v>8</v>
      </c>
      <c r="C11" s="59">
        <f>인재추천의뢰서!E389</f>
        <v>0</v>
      </c>
      <c r="D11" s="59">
        <f>인재추천의뢰서!M389</f>
        <v>0</v>
      </c>
      <c r="E11" s="59">
        <f>인재추천의뢰서!E390</f>
        <v>0</v>
      </c>
      <c r="F11" s="59" t="str">
        <f>인재추천의뢰서!M390</f>
        <v>년</v>
      </c>
      <c r="G11" s="59">
        <f>인재추천의뢰서!E391</f>
        <v>0</v>
      </c>
      <c r="H11" s="59">
        <f>인재추천의뢰서!K391</f>
        <v>0</v>
      </c>
      <c r="I11" s="59">
        <f>인재추천의뢰서!E392</f>
        <v>0</v>
      </c>
      <c r="J11" s="59">
        <f>인재추천의뢰서!E393</f>
        <v>0</v>
      </c>
      <c r="K11" s="59">
        <f>인재추천의뢰서!K393</f>
        <v>0</v>
      </c>
      <c r="L11" s="59" t="str">
        <f>인재추천의뢰서!E394</f>
        <v>명</v>
      </c>
      <c r="M11" s="59" t="str">
        <f>인재추천의뢰서!I394</f>
        <v>억원</v>
      </c>
      <c r="N11" s="59" t="str">
        <f>인재추천의뢰서!M394</f>
        <v>억원</v>
      </c>
      <c r="O11" s="59">
        <f>인재추천의뢰서!E395</f>
        <v>0</v>
      </c>
      <c r="P11" s="59">
        <f>인재추천의뢰서!E396</f>
        <v>0</v>
      </c>
      <c r="Q11" s="59" t="str">
        <f>인재추천의뢰서!D401</f>
        <v xml:space="preserve"> </v>
      </c>
      <c r="R11" s="59">
        <f>인재추천의뢰서!E406</f>
        <v>0</v>
      </c>
      <c r="S11" s="56" t="str">
        <f>인재추천의뢰서!E407</f>
        <v>1.</v>
      </c>
      <c r="T11" s="56" t="str">
        <f>인재추천의뢰서!E408</f>
        <v>2.</v>
      </c>
      <c r="U11" s="56" t="str">
        <f>인재추천의뢰서!E409</f>
        <v>1.</v>
      </c>
      <c r="V11" s="56" t="str">
        <f>인재추천의뢰서!E410</f>
        <v>2.</v>
      </c>
      <c r="W11" s="59">
        <f>인재추천의뢰서!E411</f>
        <v>0</v>
      </c>
      <c r="X11" s="59" t="str">
        <f>인재추천의뢰서!E412</f>
        <v>남00명</v>
      </c>
      <c r="Y11" s="59" t="str">
        <f>인재추천의뢰서!G412</f>
        <v>여00명</v>
      </c>
      <c r="Z11" s="59" t="str">
        <f>인재추천의뢰서!K412</f>
        <v>세 ~   세</v>
      </c>
      <c r="AA11" s="59">
        <f>인재추천의뢰서!E413</f>
        <v>0</v>
      </c>
      <c r="AB11" s="59">
        <f>인재추천의뢰서!K413</f>
        <v>0</v>
      </c>
      <c r="AC11" s="59">
        <f>인재추천의뢰서!F417</f>
        <v>0</v>
      </c>
      <c r="AD11" s="59">
        <f>인재추천의뢰서!F418</f>
        <v>0</v>
      </c>
      <c r="AE11" s="59">
        <f>인재추천의뢰서!I417</f>
        <v>0</v>
      </c>
      <c r="AF11" s="57">
        <f>인재추천의뢰서!I418</f>
        <v>0</v>
      </c>
      <c r="AG11" s="59" t="str">
        <f>인재추천의뢰서!F419</f>
        <v>00:00~00:00</v>
      </c>
      <c r="AH11" s="59" t="str">
        <f>인재추천의뢰서!I419</f>
        <v>00:00~00:00</v>
      </c>
      <c r="AI11" s="59">
        <f>인재추천의뢰서!L418</f>
        <v>0</v>
      </c>
      <c r="AJ11" s="59">
        <f>인재추천의뢰서!M419</f>
        <v>0</v>
      </c>
      <c r="AK11" s="59">
        <f>인재추천의뢰서!E420</f>
        <v>0</v>
      </c>
      <c r="AL11" s="59">
        <f>인재추천의뢰서!E421</f>
        <v>0</v>
      </c>
      <c r="AM11" s="59">
        <f>인재추천의뢰서!E425</f>
        <v>0</v>
      </c>
      <c r="AN11" s="59">
        <f>인재추천의뢰서!E426</f>
        <v>0</v>
      </c>
      <c r="AO11" s="59">
        <f>인재추천의뢰서!E427</f>
        <v>0</v>
      </c>
      <c r="AP11" s="59">
        <f>인재추천의뢰서!E428</f>
        <v>0</v>
      </c>
      <c r="AQ11" s="59">
        <f>인재추천의뢰서!I428</f>
        <v>0</v>
      </c>
      <c r="AR11" s="59">
        <f>인재추천의뢰서!M428</f>
        <v>0</v>
      </c>
      <c r="AS11" s="59">
        <f>인재추천의뢰서!F429</f>
        <v>0</v>
      </c>
      <c r="AT11" s="59">
        <f>인재추천의뢰서!I429</f>
        <v>0</v>
      </c>
      <c r="AU11" s="59">
        <f>인재추천의뢰서!L429</f>
        <v>0</v>
      </c>
      <c r="AV11" s="59">
        <f>인재추천의뢰서!F430</f>
        <v>0</v>
      </c>
      <c r="AX11" s="59">
        <f>인재추천의뢰서!F431</f>
        <v>0</v>
      </c>
    </row>
    <row r="12" spans="2:50" s="59" customFormat="1" x14ac:dyDescent="0.3">
      <c r="B12" s="59">
        <v>9</v>
      </c>
      <c r="C12" s="59">
        <f>인재추천의뢰서!E443</f>
        <v>0</v>
      </c>
      <c r="D12" s="59">
        <f>인재추천의뢰서!M443</f>
        <v>0</v>
      </c>
      <c r="E12" s="59">
        <f>인재추천의뢰서!E444</f>
        <v>0</v>
      </c>
      <c r="F12" s="59" t="str">
        <f>인재추천의뢰서!M444</f>
        <v>년</v>
      </c>
      <c r="G12" s="59">
        <f>인재추천의뢰서!E445</f>
        <v>0</v>
      </c>
      <c r="H12" s="59">
        <f>인재추천의뢰서!K445</f>
        <v>0</v>
      </c>
      <c r="I12" s="59">
        <f>인재추천의뢰서!E446</f>
        <v>0</v>
      </c>
      <c r="J12" s="59">
        <f>인재추천의뢰서!E447</f>
        <v>0</v>
      </c>
      <c r="K12" s="59">
        <f>인재추천의뢰서!K447</f>
        <v>0</v>
      </c>
      <c r="L12" s="59" t="str">
        <f>인재추천의뢰서!E448</f>
        <v>명</v>
      </c>
      <c r="M12" s="59" t="str">
        <f>인재추천의뢰서!I448</f>
        <v>억원</v>
      </c>
      <c r="N12" s="59" t="str">
        <f>인재추천의뢰서!M448</f>
        <v>억원</v>
      </c>
      <c r="O12" s="59">
        <f>인재추천의뢰서!E449</f>
        <v>0</v>
      </c>
      <c r="P12" s="59">
        <f>인재추천의뢰서!E450</f>
        <v>0</v>
      </c>
      <c r="Q12" s="59" t="str">
        <f>인재추천의뢰서!D455</f>
        <v xml:space="preserve"> </v>
      </c>
      <c r="R12" s="59">
        <f>인재추천의뢰서!E460</f>
        <v>0</v>
      </c>
      <c r="S12" s="56" t="str">
        <f>인재추천의뢰서!E461</f>
        <v>1.</v>
      </c>
      <c r="T12" s="56" t="str">
        <f>인재추천의뢰서!E462</f>
        <v>2.</v>
      </c>
      <c r="U12" s="56" t="str">
        <f>인재추천의뢰서!E463</f>
        <v>1.</v>
      </c>
      <c r="V12" s="56" t="str">
        <f>인재추천의뢰서!E464</f>
        <v>2.</v>
      </c>
      <c r="W12" s="59">
        <f>인재추천의뢰서!E465</f>
        <v>0</v>
      </c>
      <c r="X12" s="59" t="str">
        <f>인재추천의뢰서!E466</f>
        <v>남00명</v>
      </c>
      <c r="Y12" s="59" t="str">
        <f>인재추천의뢰서!G466</f>
        <v>여00명</v>
      </c>
      <c r="Z12" s="59" t="str">
        <f>인재추천의뢰서!K466</f>
        <v>세 ~   세</v>
      </c>
      <c r="AA12" s="59">
        <f>인재추천의뢰서!E467</f>
        <v>0</v>
      </c>
      <c r="AB12" s="59">
        <f>인재추천의뢰서!K467</f>
        <v>0</v>
      </c>
      <c r="AC12" s="59">
        <f>인재추천의뢰서!F471</f>
        <v>0</v>
      </c>
      <c r="AD12" s="59">
        <f>인재추천의뢰서!F472</f>
        <v>0</v>
      </c>
      <c r="AE12" s="59">
        <f>인재추천의뢰서!I471</f>
        <v>0</v>
      </c>
      <c r="AF12" s="57">
        <f>인재추천의뢰서!I472</f>
        <v>0</v>
      </c>
      <c r="AG12" s="59" t="str">
        <f>인재추천의뢰서!F473</f>
        <v>00:00~00:00</v>
      </c>
      <c r="AH12" s="59" t="str">
        <f>인재추천의뢰서!I473</f>
        <v>00:00~00:00</v>
      </c>
      <c r="AI12" s="59">
        <f>인재추천의뢰서!L472</f>
        <v>0</v>
      </c>
      <c r="AJ12" s="59">
        <f>인재추천의뢰서!M473</f>
        <v>0</v>
      </c>
      <c r="AK12" s="59">
        <f>인재추천의뢰서!E474</f>
        <v>0</v>
      </c>
      <c r="AL12" s="59">
        <f>인재추천의뢰서!E475</f>
        <v>0</v>
      </c>
      <c r="AM12" s="59">
        <f>인재추천의뢰서!E479</f>
        <v>0</v>
      </c>
      <c r="AN12" s="59">
        <f>인재추천의뢰서!E480</f>
        <v>0</v>
      </c>
      <c r="AO12" s="59">
        <f>인재추천의뢰서!E481</f>
        <v>0</v>
      </c>
      <c r="AP12" s="59">
        <f>인재추천의뢰서!E482</f>
        <v>0</v>
      </c>
      <c r="AQ12" s="59">
        <f>인재추천의뢰서!I482</f>
        <v>0</v>
      </c>
      <c r="AR12" s="59">
        <f>인재추천의뢰서!M482</f>
        <v>0</v>
      </c>
      <c r="AS12" s="59">
        <f>인재추천의뢰서!F483</f>
        <v>0</v>
      </c>
      <c r="AT12" s="59">
        <f>인재추천의뢰서!I483</f>
        <v>0</v>
      </c>
      <c r="AU12" s="59">
        <f>인재추천의뢰서!L483</f>
        <v>0</v>
      </c>
      <c r="AV12" s="59">
        <f>인재추천의뢰서!F484</f>
        <v>0</v>
      </c>
      <c r="AX12" s="59">
        <f>인재추천의뢰서!F485</f>
        <v>0</v>
      </c>
    </row>
    <row r="13" spans="2:50" s="59" customFormat="1" x14ac:dyDescent="0.3">
      <c r="B13" s="62">
        <v>10</v>
      </c>
      <c r="C13" s="59">
        <f>인재추천의뢰서!E497</f>
        <v>0</v>
      </c>
      <c r="D13" s="59">
        <f>인재추천의뢰서!M497</f>
        <v>0</v>
      </c>
      <c r="E13" s="59">
        <f>인재추천의뢰서!E498</f>
        <v>0</v>
      </c>
      <c r="F13" s="59" t="str">
        <f>인재추천의뢰서!M498</f>
        <v>년</v>
      </c>
      <c r="G13" s="59">
        <f>인재추천의뢰서!E499</f>
        <v>0</v>
      </c>
      <c r="H13" s="59">
        <f>인재추천의뢰서!K499</f>
        <v>0</v>
      </c>
      <c r="I13" s="59">
        <f>인재추천의뢰서!E500</f>
        <v>0</v>
      </c>
      <c r="J13" s="59">
        <f>인재추천의뢰서!E501</f>
        <v>0</v>
      </c>
      <c r="K13" s="59">
        <f>인재추천의뢰서!K501</f>
        <v>0</v>
      </c>
      <c r="L13" s="59" t="str">
        <f>인재추천의뢰서!E502</f>
        <v>명</v>
      </c>
      <c r="M13" s="59" t="str">
        <f>인재추천의뢰서!I502</f>
        <v>억원</v>
      </c>
      <c r="N13" s="59" t="str">
        <f>인재추천의뢰서!M502</f>
        <v>억원</v>
      </c>
      <c r="O13" s="59">
        <f>인재추천의뢰서!E503</f>
        <v>0</v>
      </c>
      <c r="P13" s="59">
        <f>인재추천의뢰서!E504</f>
        <v>0</v>
      </c>
      <c r="Q13" s="59" t="str">
        <f>인재추천의뢰서!D509</f>
        <v xml:space="preserve"> </v>
      </c>
      <c r="R13" s="59">
        <f>인재추천의뢰서!E514</f>
        <v>0</v>
      </c>
      <c r="S13" s="56" t="str">
        <f>인재추천의뢰서!E515</f>
        <v>1.</v>
      </c>
      <c r="T13" s="56" t="str">
        <f>인재추천의뢰서!E516</f>
        <v>2.</v>
      </c>
      <c r="U13" s="56" t="str">
        <f>인재추천의뢰서!E517</f>
        <v>1.</v>
      </c>
      <c r="V13" s="56" t="str">
        <f>인재추천의뢰서!E518</f>
        <v>2.</v>
      </c>
      <c r="W13" s="59">
        <f>인재추천의뢰서!E519</f>
        <v>0</v>
      </c>
      <c r="X13" s="59" t="str">
        <f>인재추천의뢰서!E520</f>
        <v>남00명</v>
      </c>
      <c r="Y13" s="59" t="str">
        <f>인재추천의뢰서!G520</f>
        <v>여00명</v>
      </c>
      <c r="Z13" s="59" t="str">
        <f>인재추천의뢰서!K520</f>
        <v>세 ~   세</v>
      </c>
      <c r="AA13" s="59">
        <f>인재추천의뢰서!E521</f>
        <v>0</v>
      </c>
      <c r="AB13" s="59">
        <f>인재추천의뢰서!K521</f>
        <v>0</v>
      </c>
      <c r="AC13" s="59">
        <f>인재추천의뢰서!F525</f>
        <v>0</v>
      </c>
      <c r="AD13" s="59">
        <f>인재추천의뢰서!F526</f>
        <v>0</v>
      </c>
      <c r="AE13" s="59">
        <f>인재추천의뢰서!I525</f>
        <v>0</v>
      </c>
      <c r="AF13" s="57">
        <f>인재추천의뢰서!I526</f>
        <v>0</v>
      </c>
      <c r="AG13" s="59" t="str">
        <f>인재추천의뢰서!F527</f>
        <v>00:00~00:00</v>
      </c>
      <c r="AH13" s="59" t="str">
        <f>인재추천의뢰서!I527</f>
        <v>00:00~00:00</v>
      </c>
      <c r="AI13" s="59">
        <f>인재추천의뢰서!L526</f>
        <v>0</v>
      </c>
      <c r="AJ13" s="59">
        <f>인재추천의뢰서!M527</f>
        <v>0</v>
      </c>
      <c r="AK13" s="59">
        <f>인재추천의뢰서!E528</f>
        <v>0</v>
      </c>
      <c r="AL13" s="59">
        <f>인재추천의뢰서!E529</f>
        <v>0</v>
      </c>
      <c r="AM13" s="59">
        <f>인재추천의뢰서!E533</f>
        <v>0</v>
      </c>
      <c r="AN13" s="59">
        <f>인재추천의뢰서!E534</f>
        <v>0</v>
      </c>
      <c r="AO13" s="59">
        <f>인재추천의뢰서!E535</f>
        <v>0</v>
      </c>
      <c r="AP13" s="59">
        <f>인재추천의뢰서!E536</f>
        <v>0</v>
      </c>
      <c r="AQ13" s="59">
        <f>인재추천의뢰서!I536</f>
        <v>0</v>
      </c>
      <c r="AR13" s="59">
        <f>인재추천의뢰서!M536</f>
        <v>0</v>
      </c>
      <c r="AS13" s="59">
        <f>인재추천의뢰서!F537</f>
        <v>0</v>
      </c>
      <c r="AT13" s="59">
        <f>인재추천의뢰서!I537</f>
        <v>0</v>
      </c>
      <c r="AU13" s="59">
        <f>인재추천의뢰서!L537</f>
        <v>0</v>
      </c>
      <c r="AV13" s="59">
        <f>인재추천의뢰서!F538</f>
        <v>0</v>
      </c>
      <c r="AX13" s="59">
        <f>인재추천의뢰서!F539</f>
        <v>0</v>
      </c>
    </row>
    <row r="14" spans="2:50" s="59" customFormat="1" x14ac:dyDescent="0.3">
      <c r="B14" s="59">
        <v>11</v>
      </c>
      <c r="C14" s="59">
        <f>인재추천의뢰서!E551</f>
        <v>0</v>
      </c>
      <c r="D14" s="59">
        <f>인재추천의뢰서!M551</f>
        <v>0</v>
      </c>
      <c r="E14" s="59">
        <f>인재추천의뢰서!E552</f>
        <v>0</v>
      </c>
      <c r="F14" s="59" t="str">
        <f>인재추천의뢰서!M552</f>
        <v>년</v>
      </c>
      <c r="G14" s="59">
        <f>인재추천의뢰서!E553</f>
        <v>0</v>
      </c>
      <c r="H14" s="59">
        <f>인재추천의뢰서!K553</f>
        <v>0</v>
      </c>
      <c r="I14" s="59">
        <f>인재추천의뢰서!E554</f>
        <v>0</v>
      </c>
      <c r="J14" s="59">
        <f>인재추천의뢰서!E555</f>
        <v>0</v>
      </c>
      <c r="K14" s="59">
        <f>인재추천의뢰서!K555</f>
        <v>0</v>
      </c>
      <c r="L14" s="59" t="str">
        <f>인재추천의뢰서!E556</f>
        <v>명</v>
      </c>
      <c r="M14" s="59" t="str">
        <f>인재추천의뢰서!I556</f>
        <v>억원</v>
      </c>
      <c r="N14" s="59" t="str">
        <f>인재추천의뢰서!M556</f>
        <v>억원</v>
      </c>
      <c r="O14" s="59">
        <f>인재추천의뢰서!E557</f>
        <v>0</v>
      </c>
      <c r="P14" s="59">
        <f>인재추천의뢰서!E558</f>
        <v>0</v>
      </c>
      <c r="Q14" s="59" t="str">
        <f>인재추천의뢰서!D563</f>
        <v xml:space="preserve"> </v>
      </c>
      <c r="R14" s="59">
        <f>인재추천의뢰서!E568</f>
        <v>0</v>
      </c>
      <c r="S14" s="56" t="str">
        <f>인재추천의뢰서!E569</f>
        <v>1.</v>
      </c>
      <c r="T14" s="56" t="str">
        <f>인재추천의뢰서!E570</f>
        <v>2.</v>
      </c>
      <c r="U14" s="56" t="str">
        <f>인재추천의뢰서!E571</f>
        <v>1.</v>
      </c>
      <c r="V14" s="56" t="str">
        <f>인재추천의뢰서!E572</f>
        <v>2.</v>
      </c>
      <c r="W14" s="59">
        <f>인재추천의뢰서!E573</f>
        <v>0</v>
      </c>
      <c r="X14" s="59" t="str">
        <f>인재추천의뢰서!E574</f>
        <v>남00명</v>
      </c>
      <c r="Y14" s="59" t="str">
        <f>인재추천의뢰서!G574</f>
        <v>여00명</v>
      </c>
      <c r="Z14" s="59" t="str">
        <f>인재추천의뢰서!K574</f>
        <v>세 ~   세</v>
      </c>
      <c r="AA14" s="59">
        <f>인재추천의뢰서!E575</f>
        <v>0</v>
      </c>
      <c r="AB14" s="59">
        <f>인재추천의뢰서!K575</f>
        <v>0</v>
      </c>
      <c r="AC14" s="59">
        <f>인재추천의뢰서!F579</f>
        <v>0</v>
      </c>
      <c r="AD14" s="59">
        <f>인재추천의뢰서!F580</f>
        <v>0</v>
      </c>
      <c r="AE14" s="59">
        <f>인재추천의뢰서!I579</f>
        <v>0</v>
      </c>
      <c r="AF14" s="57">
        <f>인재추천의뢰서!I580</f>
        <v>0</v>
      </c>
      <c r="AG14" s="59" t="str">
        <f>인재추천의뢰서!F581</f>
        <v>00:00~00:00</v>
      </c>
      <c r="AH14" s="59" t="str">
        <f>인재추천의뢰서!I581</f>
        <v>00:00~00:00</v>
      </c>
      <c r="AI14" s="59">
        <f>인재추천의뢰서!L580</f>
        <v>0</v>
      </c>
      <c r="AJ14" s="59">
        <f>인재추천의뢰서!M581</f>
        <v>0</v>
      </c>
      <c r="AK14" s="59">
        <f>인재추천의뢰서!E582</f>
        <v>0</v>
      </c>
      <c r="AL14" s="59">
        <f>인재추천의뢰서!E583</f>
        <v>0</v>
      </c>
      <c r="AM14" s="59">
        <f>인재추천의뢰서!E587</f>
        <v>0</v>
      </c>
      <c r="AN14" s="59">
        <f>인재추천의뢰서!E588</f>
        <v>0</v>
      </c>
      <c r="AO14" s="59">
        <f>인재추천의뢰서!E589</f>
        <v>0</v>
      </c>
      <c r="AP14" s="59">
        <f>인재추천의뢰서!E590</f>
        <v>0</v>
      </c>
      <c r="AQ14" s="59">
        <f>인재추천의뢰서!I590</f>
        <v>0</v>
      </c>
      <c r="AR14" s="59">
        <f>인재추천의뢰서!M590</f>
        <v>0</v>
      </c>
      <c r="AS14" s="59">
        <f>인재추천의뢰서!F591</f>
        <v>0</v>
      </c>
      <c r="AT14" s="59">
        <f>인재추천의뢰서!I591</f>
        <v>0</v>
      </c>
      <c r="AU14" s="59">
        <f>인재추천의뢰서!L591</f>
        <v>0</v>
      </c>
      <c r="AV14" s="59">
        <f>인재추천의뢰서!F592</f>
        <v>0</v>
      </c>
      <c r="AX14" s="59">
        <f>인재추천의뢰서!F593</f>
        <v>0</v>
      </c>
    </row>
    <row r="15" spans="2:50" s="59" customFormat="1" x14ac:dyDescent="0.3">
      <c r="B15" s="62">
        <v>12</v>
      </c>
      <c r="C15" s="59">
        <f>인재추천의뢰서!E605</f>
        <v>0</v>
      </c>
      <c r="D15" s="59">
        <f>인재추천의뢰서!M605</f>
        <v>0</v>
      </c>
      <c r="E15" s="59">
        <f>인재추천의뢰서!E606</f>
        <v>0</v>
      </c>
      <c r="F15" s="59" t="str">
        <f>인재추천의뢰서!M606</f>
        <v>년</v>
      </c>
      <c r="G15" s="59">
        <f>인재추천의뢰서!E607</f>
        <v>0</v>
      </c>
      <c r="H15" s="59">
        <f>인재추천의뢰서!K607</f>
        <v>0</v>
      </c>
      <c r="I15" s="59">
        <f>인재추천의뢰서!E608</f>
        <v>0</v>
      </c>
      <c r="J15" s="59">
        <f>인재추천의뢰서!E609</f>
        <v>0</v>
      </c>
      <c r="K15" s="59">
        <f>인재추천의뢰서!K609</f>
        <v>0</v>
      </c>
      <c r="L15" s="59" t="str">
        <f>인재추천의뢰서!E610</f>
        <v>명</v>
      </c>
      <c r="M15" s="59" t="str">
        <f>인재추천의뢰서!I610</f>
        <v>억원</v>
      </c>
      <c r="N15" s="59" t="str">
        <f>인재추천의뢰서!M610</f>
        <v>억원</v>
      </c>
      <c r="O15" s="59">
        <f>인재추천의뢰서!E611</f>
        <v>0</v>
      </c>
      <c r="P15" s="59">
        <f>인재추천의뢰서!E612</f>
        <v>0</v>
      </c>
      <c r="Q15" s="59" t="str">
        <f>인재추천의뢰서!D617</f>
        <v xml:space="preserve"> </v>
      </c>
      <c r="R15" s="59">
        <f>인재추천의뢰서!E622</f>
        <v>0</v>
      </c>
      <c r="S15" s="56" t="str">
        <f>인재추천의뢰서!E623</f>
        <v>1.</v>
      </c>
      <c r="T15" s="56" t="str">
        <f>인재추천의뢰서!E624</f>
        <v>2.</v>
      </c>
      <c r="U15" s="56" t="str">
        <f>인재추천의뢰서!E625</f>
        <v>1.</v>
      </c>
      <c r="V15" s="56" t="str">
        <f>인재추천의뢰서!E626</f>
        <v>2.</v>
      </c>
      <c r="W15" s="59">
        <f>인재추천의뢰서!E627</f>
        <v>0</v>
      </c>
      <c r="X15" s="59" t="str">
        <f>인재추천의뢰서!E628</f>
        <v>남00명</v>
      </c>
      <c r="Y15" s="59" t="str">
        <f>인재추천의뢰서!G628</f>
        <v>여00명</v>
      </c>
      <c r="Z15" s="59" t="str">
        <f>인재추천의뢰서!K628</f>
        <v>세 ~   세</v>
      </c>
      <c r="AA15" s="59">
        <f>인재추천의뢰서!E629</f>
        <v>0</v>
      </c>
      <c r="AB15" s="59">
        <f>인재추천의뢰서!K629</f>
        <v>0</v>
      </c>
      <c r="AC15" s="59">
        <f>인재추천의뢰서!F633</f>
        <v>0</v>
      </c>
      <c r="AD15" s="59">
        <f>인재추천의뢰서!F634</f>
        <v>0</v>
      </c>
      <c r="AE15" s="59">
        <f>인재추천의뢰서!I633</f>
        <v>0</v>
      </c>
      <c r="AF15" s="57">
        <f>인재추천의뢰서!I634</f>
        <v>0</v>
      </c>
      <c r="AG15" s="59" t="str">
        <f>인재추천의뢰서!F635</f>
        <v>00:00~00:00</v>
      </c>
      <c r="AH15" s="59" t="str">
        <f>인재추천의뢰서!I635</f>
        <v>00:00~00:00</v>
      </c>
      <c r="AI15" s="59">
        <f>인재추천의뢰서!L634</f>
        <v>0</v>
      </c>
      <c r="AJ15" s="59">
        <f>인재추천의뢰서!M635</f>
        <v>0</v>
      </c>
      <c r="AK15" s="59">
        <f>인재추천의뢰서!E636</f>
        <v>0</v>
      </c>
      <c r="AL15" s="59">
        <f>인재추천의뢰서!E637</f>
        <v>0</v>
      </c>
      <c r="AM15" s="59">
        <f>인재추천의뢰서!E641</f>
        <v>0</v>
      </c>
      <c r="AN15" s="59">
        <f>인재추천의뢰서!E642</f>
        <v>0</v>
      </c>
      <c r="AO15" s="59">
        <f>인재추천의뢰서!E643</f>
        <v>0</v>
      </c>
      <c r="AP15" s="59">
        <f>인재추천의뢰서!E644</f>
        <v>0</v>
      </c>
      <c r="AQ15" s="59">
        <f>인재추천의뢰서!I644</f>
        <v>0</v>
      </c>
      <c r="AR15" s="59">
        <f>인재추천의뢰서!M644</f>
        <v>0</v>
      </c>
      <c r="AS15" s="59">
        <f>인재추천의뢰서!F645</f>
        <v>0</v>
      </c>
      <c r="AT15" s="59">
        <f>인재추천의뢰서!I645</f>
        <v>0</v>
      </c>
      <c r="AU15" s="59">
        <f>인재추천의뢰서!L645</f>
        <v>0</v>
      </c>
      <c r="AV15" s="59">
        <f>인재추천의뢰서!F646</f>
        <v>0</v>
      </c>
      <c r="AX15" s="59">
        <f>인재추천의뢰서!F647</f>
        <v>0</v>
      </c>
    </row>
    <row r="16" spans="2:50" s="59" customFormat="1" x14ac:dyDescent="0.3">
      <c r="B16" s="59">
        <v>13</v>
      </c>
      <c r="C16" s="59">
        <f>인재추천의뢰서!E659</f>
        <v>0</v>
      </c>
      <c r="D16" s="59">
        <f>인재추천의뢰서!M659</f>
        <v>0</v>
      </c>
      <c r="E16" s="59">
        <f>인재추천의뢰서!E660</f>
        <v>0</v>
      </c>
      <c r="F16" s="59" t="str">
        <f>인재추천의뢰서!M660</f>
        <v>년</v>
      </c>
      <c r="G16" s="59">
        <f>인재추천의뢰서!E661</f>
        <v>0</v>
      </c>
      <c r="H16" s="59">
        <f>인재추천의뢰서!K661</f>
        <v>0</v>
      </c>
      <c r="I16" s="59">
        <f>인재추천의뢰서!E662</f>
        <v>0</v>
      </c>
      <c r="J16" s="59">
        <f>인재추천의뢰서!E663</f>
        <v>0</v>
      </c>
      <c r="K16" s="59">
        <f>인재추천의뢰서!K663</f>
        <v>0</v>
      </c>
      <c r="L16" s="59" t="str">
        <f>인재추천의뢰서!E664</f>
        <v>명</v>
      </c>
      <c r="M16" s="59" t="str">
        <f>인재추천의뢰서!I664</f>
        <v>억원</v>
      </c>
      <c r="N16" s="59" t="str">
        <f>인재추천의뢰서!M664</f>
        <v>억원</v>
      </c>
      <c r="O16" s="59">
        <f>인재추천의뢰서!E665</f>
        <v>0</v>
      </c>
      <c r="P16" s="59">
        <f>인재추천의뢰서!E666</f>
        <v>0</v>
      </c>
      <c r="Q16" s="59" t="str">
        <f>인재추천의뢰서!D671</f>
        <v xml:space="preserve"> </v>
      </c>
      <c r="R16" s="59">
        <f>인재추천의뢰서!E676</f>
        <v>0</v>
      </c>
      <c r="S16" s="56" t="str">
        <f>인재추천의뢰서!E677</f>
        <v>1.</v>
      </c>
      <c r="T16" s="56" t="str">
        <f>인재추천의뢰서!E678</f>
        <v>2.</v>
      </c>
      <c r="U16" s="56" t="str">
        <f>인재추천의뢰서!E679</f>
        <v>1.</v>
      </c>
      <c r="V16" s="56" t="str">
        <f>인재추천의뢰서!E680</f>
        <v>2.</v>
      </c>
      <c r="W16" s="59">
        <f>인재추천의뢰서!E681</f>
        <v>0</v>
      </c>
      <c r="X16" s="59" t="str">
        <f>인재추천의뢰서!E682</f>
        <v>남00명</v>
      </c>
      <c r="Y16" s="59" t="str">
        <f>인재추천의뢰서!G682</f>
        <v>여00명</v>
      </c>
      <c r="Z16" s="59" t="str">
        <f>인재추천의뢰서!K682</f>
        <v>세 ~   세</v>
      </c>
      <c r="AA16" s="59">
        <f>인재추천의뢰서!E683</f>
        <v>0</v>
      </c>
      <c r="AB16" s="59">
        <f>인재추천의뢰서!K683</f>
        <v>0</v>
      </c>
      <c r="AC16" s="59">
        <f>인재추천의뢰서!F687</f>
        <v>0</v>
      </c>
      <c r="AD16" s="59">
        <f>인재추천의뢰서!F688</f>
        <v>0</v>
      </c>
      <c r="AE16" s="59">
        <f>인재추천의뢰서!I687</f>
        <v>0</v>
      </c>
      <c r="AF16" s="57">
        <f>인재추천의뢰서!I688</f>
        <v>0</v>
      </c>
      <c r="AG16" s="59" t="str">
        <f>인재추천의뢰서!F689</f>
        <v>00:00~00:00</v>
      </c>
      <c r="AH16" s="59" t="str">
        <f>인재추천의뢰서!I689</f>
        <v>00:00~00:00</v>
      </c>
      <c r="AI16" s="59">
        <f>인재추천의뢰서!L688</f>
        <v>0</v>
      </c>
      <c r="AJ16" s="59">
        <f>인재추천의뢰서!M689</f>
        <v>0</v>
      </c>
      <c r="AK16" s="59">
        <f>인재추천의뢰서!E690</f>
        <v>0</v>
      </c>
      <c r="AL16" s="59">
        <f>인재추천의뢰서!E691</f>
        <v>0</v>
      </c>
      <c r="AM16" s="59">
        <f>인재추천의뢰서!E695</f>
        <v>0</v>
      </c>
      <c r="AN16" s="59">
        <f>인재추천의뢰서!E696</f>
        <v>0</v>
      </c>
      <c r="AO16" s="59">
        <f>인재추천의뢰서!E697</f>
        <v>0</v>
      </c>
      <c r="AP16" s="59">
        <f>인재추천의뢰서!E698</f>
        <v>0</v>
      </c>
      <c r="AQ16" s="59">
        <f>인재추천의뢰서!I698</f>
        <v>0</v>
      </c>
      <c r="AR16" s="59">
        <f>인재추천의뢰서!M698</f>
        <v>0</v>
      </c>
      <c r="AS16" s="59">
        <f>인재추천의뢰서!F699</f>
        <v>0</v>
      </c>
      <c r="AT16" s="59">
        <f>인재추천의뢰서!I699</f>
        <v>0</v>
      </c>
      <c r="AU16" s="59">
        <f>인재추천의뢰서!L699</f>
        <v>0</v>
      </c>
      <c r="AV16" s="59">
        <f>인재추천의뢰서!F700</f>
        <v>0</v>
      </c>
      <c r="AX16" s="59">
        <f>인재추천의뢰서!F701</f>
        <v>0</v>
      </c>
    </row>
    <row r="17" spans="2:50" s="59" customFormat="1" x14ac:dyDescent="0.3">
      <c r="B17" s="62">
        <v>14</v>
      </c>
      <c r="C17" s="59">
        <f>인재추천의뢰서!E713</f>
        <v>0</v>
      </c>
      <c r="D17" s="59">
        <f>인재추천의뢰서!M713</f>
        <v>0</v>
      </c>
      <c r="E17" s="59">
        <f>인재추천의뢰서!E714</f>
        <v>0</v>
      </c>
      <c r="F17" s="59" t="str">
        <f>인재추천의뢰서!M714</f>
        <v>년</v>
      </c>
      <c r="G17" s="59">
        <f>인재추천의뢰서!E715</f>
        <v>0</v>
      </c>
      <c r="H17" s="59">
        <f>인재추천의뢰서!K715</f>
        <v>0</v>
      </c>
      <c r="I17" s="59">
        <f>인재추천의뢰서!E716</f>
        <v>0</v>
      </c>
      <c r="J17" s="59">
        <f>인재추천의뢰서!E717</f>
        <v>0</v>
      </c>
      <c r="K17" s="59">
        <f>인재추천의뢰서!K717</f>
        <v>0</v>
      </c>
      <c r="L17" s="59" t="str">
        <f>인재추천의뢰서!E718</f>
        <v>명</v>
      </c>
      <c r="M17" s="59" t="str">
        <f>인재추천의뢰서!I718</f>
        <v>억원</v>
      </c>
      <c r="N17" s="59" t="str">
        <f>인재추천의뢰서!M718</f>
        <v>억원</v>
      </c>
      <c r="O17" s="59">
        <f>인재추천의뢰서!E719</f>
        <v>0</v>
      </c>
      <c r="P17" s="59">
        <f>인재추천의뢰서!E720</f>
        <v>0</v>
      </c>
      <c r="Q17" s="59" t="str">
        <f>인재추천의뢰서!D725</f>
        <v xml:space="preserve"> </v>
      </c>
      <c r="R17" s="59">
        <f>인재추천의뢰서!E730</f>
        <v>0</v>
      </c>
      <c r="S17" s="56" t="str">
        <f>인재추천의뢰서!E731</f>
        <v>1.</v>
      </c>
      <c r="T17" s="56" t="str">
        <f>인재추천의뢰서!E732</f>
        <v>2.</v>
      </c>
      <c r="U17" s="56" t="str">
        <f>인재추천의뢰서!E733</f>
        <v>1.</v>
      </c>
      <c r="V17" s="56" t="str">
        <f>인재추천의뢰서!E734</f>
        <v>2.</v>
      </c>
      <c r="W17" s="59">
        <f>인재추천의뢰서!E735</f>
        <v>0</v>
      </c>
      <c r="X17" s="59" t="str">
        <f>인재추천의뢰서!E736</f>
        <v>남00명</v>
      </c>
      <c r="Y17" s="59" t="str">
        <f>인재추천의뢰서!G736</f>
        <v>여00명</v>
      </c>
      <c r="Z17" s="59" t="str">
        <f>인재추천의뢰서!K736</f>
        <v>세 ~   세</v>
      </c>
      <c r="AA17" s="59">
        <f>인재추천의뢰서!E737</f>
        <v>0</v>
      </c>
      <c r="AB17" s="59">
        <f>인재추천의뢰서!K737</f>
        <v>0</v>
      </c>
      <c r="AC17" s="59">
        <f>인재추천의뢰서!F741</f>
        <v>0</v>
      </c>
      <c r="AD17" s="59">
        <f>인재추천의뢰서!F742</f>
        <v>0</v>
      </c>
      <c r="AE17" s="59">
        <f>인재추천의뢰서!I741</f>
        <v>0</v>
      </c>
      <c r="AF17" s="57">
        <f>인재추천의뢰서!I742</f>
        <v>0</v>
      </c>
      <c r="AG17" s="59" t="str">
        <f>인재추천의뢰서!F743</f>
        <v>00:00~00:00</v>
      </c>
      <c r="AH17" s="59" t="str">
        <f>인재추천의뢰서!I743</f>
        <v>00:00~00:00</v>
      </c>
      <c r="AI17" s="59">
        <f>인재추천의뢰서!L742</f>
        <v>0</v>
      </c>
      <c r="AJ17" s="59">
        <f>인재추천의뢰서!M743</f>
        <v>0</v>
      </c>
      <c r="AK17" s="59">
        <f>인재추천의뢰서!E744</f>
        <v>0</v>
      </c>
      <c r="AL17" s="59">
        <f>인재추천의뢰서!E745</f>
        <v>0</v>
      </c>
      <c r="AM17" s="59">
        <f>인재추천의뢰서!E749</f>
        <v>0</v>
      </c>
      <c r="AN17" s="59">
        <f>인재추천의뢰서!E750</f>
        <v>0</v>
      </c>
      <c r="AO17" s="59">
        <f>인재추천의뢰서!E751</f>
        <v>0</v>
      </c>
      <c r="AP17" s="59">
        <f>인재추천의뢰서!E752</f>
        <v>0</v>
      </c>
      <c r="AQ17" s="59">
        <f>인재추천의뢰서!I752</f>
        <v>0</v>
      </c>
      <c r="AR17" s="59">
        <f>인재추천의뢰서!M752</f>
        <v>0</v>
      </c>
      <c r="AS17" s="59">
        <f>인재추천의뢰서!F753</f>
        <v>0</v>
      </c>
      <c r="AT17" s="59">
        <f>인재추천의뢰서!I753</f>
        <v>0</v>
      </c>
      <c r="AU17" s="59">
        <f>인재추천의뢰서!L753</f>
        <v>0</v>
      </c>
      <c r="AV17" s="59">
        <f>인재추천의뢰서!F754</f>
        <v>0</v>
      </c>
      <c r="AX17" s="59">
        <f>인재추천의뢰서!F755</f>
        <v>0</v>
      </c>
    </row>
    <row r="18" spans="2:50" s="59" customFormat="1" x14ac:dyDescent="0.3">
      <c r="B18" s="59">
        <v>15</v>
      </c>
      <c r="C18" s="59">
        <f>인재추천의뢰서!E767</f>
        <v>0</v>
      </c>
      <c r="D18" s="59">
        <f>인재추천의뢰서!M767</f>
        <v>0</v>
      </c>
      <c r="E18" s="59">
        <f>인재추천의뢰서!E768</f>
        <v>0</v>
      </c>
      <c r="F18" s="59" t="str">
        <f>인재추천의뢰서!M768</f>
        <v>년</v>
      </c>
      <c r="G18" s="59">
        <f>인재추천의뢰서!E769</f>
        <v>0</v>
      </c>
      <c r="H18" s="59">
        <f>인재추천의뢰서!K769</f>
        <v>0</v>
      </c>
      <c r="I18" s="59">
        <f>인재추천의뢰서!E770</f>
        <v>0</v>
      </c>
      <c r="J18" s="59">
        <f>인재추천의뢰서!E771</f>
        <v>0</v>
      </c>
      <c r="K18" s="59">
        <f>인재추천의뢰서!K771</f>
        <v>0</v>
      </c>
      <c r="L18" s="59" t="str">
        <f>인재추천의뢰서!E772</f>
        <v>명</v>
      </c>
      <c r="M18" s="59" t="str">
        <f>인재추천의뢰서!I772</f>
        <v>억원</v>
      </c>
      <c r="N18" s="59" t="str">
        <f>인재추천의뢰서!M772</f>
        <v>억원</v>
      </c>
      <c r="O18" s="59">
        <f>인재추천의뢰서!E773</f>
        <v>0</v>
      </c>
      <c r="P18" s="59">
        <f>인재추천의뢰서!E774</f>
        <v>0</v>
      </c>
      <c r="Q18" s="59" t="str">
        <f>인재추천의뢰서!D779</f>
        <v xml:space="preserve"> </v>
      </c>
      <c r="R18" s="59">
        <f>인재추천의뢰서!E784</f>
        <v>0</v>
      </c>
      <c r="S18" s="56" t="str">
        <f>인재추천의뢰서!E785</f>
        <v>1.</v>
      </c>
      <c r="T18" s="56" t="str">
        <f>인재추천의뢰서!E786</f>
        <v>2.</v>
      </c>
      <c r="U18" s="56" t="str">
        <f>인재추천의뢰서!E787</f>
        <v>1.</v>
      </c>
      <c r="V18" s="56" t="str">
        <f>인재추천의뢰서!E788</f>
        <v>2.</v>
      </c>
      <c r="W18" s="59">
        <f>인재추천의뢰서!E789</f>
        <v>0</v>
      </c>
      <c r="X18" s="59" t="str">
        <f>인재추천의뢰서!E790</f>
        <v>남00명</v>
      </c>
      <c r="Y18" s="59" t="str">
        <f>인재추천의뢰서!G790</f>
        <v>여00명</v>
      </c>
      <c r="Z18" s="59" t="str">
        <f>인재추천의뢰서!K790</f>
        <v>세 ~   세</v>
      </c>
      <c r="AA18" s="59">
        <f>인재추천의뢰서!E791</f>
        <v>0</v>
      </c>
      <c r="AB18" s="59">
        <f>인재추천의뢰서!K791</f>
        <v>0</v>
      </c>
      <c r="AC18" s="59">
        <f>인재추천의뢰서!F795</f>
        <v>0</v>
      </c>
      <c r="AD18" s="59">
        <f>인재추천의뢰서!F796</f>
        <v>0</v>
      </c>
      <c r="AE18" s="59">
        <f>인재추천의뢰서!I795</f>
        <v>0</v>
      </c>
      <c r="AF18" s="57">
        <f>인재추천의뢰서!I796</f>
        <v>0</v>
      </c>
      <c r="AG18" s="59" t="str">
        <f>인재추천의뢰서!F797</f>
        <v>00:00~00:00</v>
      </c>
      <c r="AH18" s="59" t="str">
        <f>인재추천의뢰서!I797</f>
        <v>00:00~00:00</v>
      </c>
      <c r="AI18" s="59">
        <f>인재추천의뢰서!L796</f>
        <v>0</v>
      </c>
      <c r="AJ18" s="59">
        <f>인재추천의뢰서!M797</f>
        <v>0</v>
      </c>
      <c r="AK18" s="59">
        <f>인재추천의뢰서!E798</f>
        <v>0</v>
      </c>
      <c r="AL18" s="59">
        <f>인재추천의뢰서!E799</f>
        <v>0</v>
      </c>
      <c r="AM18" s="59">
        <f>인재추천의뢰서!E803</f>
        <v>0</v>
      </c>
      <c r="AN18" s="59">
        <f>인재추천의뢰서!E804</f>
        <v>0</v>
      </c>
      <c r="AO18" s="59">
        <f>인재추천의뢰서!E805</f>
        <v>0</v>
      </c>
      <c r="AP18" s="59">
        <f>인재추천의뢰서!E806</f>
        <v>0</v>
      </c>
      <c r="AQ18" s="59">
        <f>인재추천의뢰서!I806</f>
        <v>0</v>
      </c>
      <c r="AR18" s="59">
        <f>인재추천의뢰서!M806</f>
        <v>0</v>
      </c>
      <c r="AS18" s="59">
        <f>인재추천의뢰서!F807</f>
        <v>0</v>
      </c>
      <c r="AT18" s="59">
        <f>인재추천의뢰서!I807</f>
        <v>0</v>
      </c>
      <c r="AU18" s="59">
        <f>인재추천의뢰서!L807</f>
        <v>0</v>
      </c>
      <c r="AV18" s="59">
        <f>인재추천의뢰서!F808</f>
        <v>0</v>
      </c>
      <c r="AX18" s="59">
        <f>인재추천의뢰서!F809</f>
        <v>0</v>
      </c>
    </row>
    <row r="19" spans="2:50" s="59" customFormat="1" x14ac:dyDescent="0.3">
      <c r="B19" s="62">
        <v>16</v>
      </c>
      <c r="C19" s="59">
        <f>인재추천의뢰서!E821</f>
        <v>0</v>
      </c>
      <c r="D19" s="59">
        <f>인재추천의뢰서!M821</f>
        <v>0</v>
      </c>
      <c r="E19" s="59">
        <f>인재추천의뢰서!E822</f>
        <v>0</v>
      </c>
      <c r="F19" s="59" t="str">
        <f>인재추천의뢰서!M822</f>
        <v>년</v>
      </c>
      <c r="G19" s="59">
        <f>인재추천의뢰서!E823</f>
        <v>0</v>
      </c>
      <c r="H19" s="59">
        <f>인재추천의뢰서!K823</f>
        <v>0</v>
      </c>
      <c r="I19" s="59">
        <f>인재추천의뢰서!E824</f>
        <v>0</v>
      </c>
      <c r="J19" s="59">
        <f>인재추천의뢰서!E825</f>
        <v>0</v>
      </c>
      <c r="K19" s="59">
        <f>인재추천의뢰서!K825</f>
        <v>0</v>
      </c>
      <c r="L19" s="59" t="str">
        <f>인재추천의뢰서!E826</f>
        <v>명</v>
      </c>
      <c r="M19" s="59" t="str">
        <f>인재추천의뢰서!I826</f>
        <v>억원</v>
      </c>
      <c r="N19" s="59" t="str">
        <f>인재추천의뢰서!M826</f>
        <v>억원</v>
      </c>
      <c r="O19" s="59">
        <f>인재추천의뢰서!E827</f>
        <v>0</v>
      </c>
      <c r="P19" s="59">
        <f>인재추천의뢰서!E828</f>
        <v>0</v>
      </c>
      <c r="Q19" s="59" t="str">
        <f>인재추천의뢰서!D833</f>
        <v xml:space="preserve"> </v>
      </c>
      <c r="R19" s="59">
        <f>인재추천의뢰서!E838</f>
        <v>0</v>
      </c>
      <c r="S19" s="56" t="str">
        <f>인재추천의뢰서!E839</f>
        <v>1.</v>
      </c>
      <c r="T19" s="56" t="str">
        <f>인재추천의뢰서!E840</f>
        <v>2.</v>
      </c>
      <c r="U19" s="56" t="str">
        <f>인재추천의뢰서!E841</f>
        <v>1.</v>
      </c>
      <c r="V19" s="56" t="str">
        <f>인재추천의뢰서!E842</f>
        <v>2.</v>
      </c>
      <c r="W19" s="59">
        <f>인재추천의뢰서!E843</f>
        <v>0</v>
      </c>
      <c r="X19" s="59" t="str">
        <f>인재추천의뢰서!E844</f>
        <v>남00명</v>
      </c>
      <c r="Y19" s="59" t="str">
        <f>인재추천의뢰서!G844</f>
        <v>여00명</v>
      </c>
      <c r="Z19" s="59" t="str">
        <f>인재추천의뢰서!K844</f>
        <v>세 ~   세</v>
      </c>
      <c r="AA19" s="59">
        <f>인재추천의뢰서!E845</f>
        <v>0</v>
      </c>
      <c r="AB19" s="59">
        <f>인재추천의뢰서!K845</f>
        <v>0</v>
      </c>
      <c r="AC19" s="59">
        <f>인재추천의뢰서!F849</f>
        <v>0</v>
      </c>
      <c r="AD19" s="59">
        <f>인재추천의뢰서!F850</f>
        <v>0</v>
      </c>
      <c r="AE19" s="59">
        <f>인재추천의뢰서!I849</f>
        <v>0</v>
      </c>
      <c r="AF19" s="57">
        <f>인재추천의뢰서!I850</f>
        <v>0</v>
      </c>
      <c r="AG19" s="59" t="str">
        <f>인재추천의뢰서!F851</f>
        <v>00:00~00:00</v>
      </c>
      <c r="AH19" s="59" t="str">
        <f>인재추천의뢰서!I851</f>
        <v>00:00~00:00</v>
      </c>
      <c r="AI19" s="59">
        <f>인재추천의뢰서!L850</f>
        <v>0</v>
      </c>
      <c r="AJ19" s="59">
        <f>인재추천의뢰서!M851</f>
        <v>0</v>
      </c>
      <c r="AK19" s="59">
        <f>인재추천의뢰서!E852</f>
        <v>0</v>
      </c>
      <c r="AL19" s="59">
        <f>인재추천의뢰서!E853</f>
        <v>0</v>
      </c>
      <c r="AM19" s="59">
        <f>인재추천의뢰서!E857</f>
        <v>0</v>
      </c>
      <c r="AN19" s="59">
        <f>인재추천의뢰서!E858</f>
        <v>0</v>
      </c>
      <c r="AO19" s="59">
        <f>인재추천의뢰서!E859</f>
        <v>0</v>
      </c>
      <c r="AP19" s="59">
        <f>인재추천의뢰서!E860</f>
        <v>0</v>
      </c>
      <c r="AQ19" s="59">
        <f>인재추천의뢰서!I860</f>
        <v>0</v>
      </c>
      <c r="AR19" s="59">
        <f>인재추천의뢰서!M860</f>
        <v>0</v>
      </c>
      <c r="AS19" s="59">
        <f>인재추천의뢰서!F861</f>
        <v>0</v>
      </c>
      <c r="AT19" s="59">
        <f>인재추천의뢰서!I861</f>
        <v>0</v>
      </c>
      <c r="AU19" s="59">
        <f>인재추천의뢰서!L861</f>
        <v>0</v>
      </c>
      <c r="AV19" s="59">
        <f>인재추천의뢰서!F862</f>
        <v>0</v>
      </c>
      <c r="AX19" s="59">
        <f>인재추천의뢰서!F863</f>
        <v>0</v>
      </c>
    </row>
    <row r="20" spans="2:50" s="59" customFormat="1" x14ac:dyDescent="0.3">
      <c r="B20" s="59">
        <v>17</v>
      </c>
      <c r="C20" s="59">
        <f>인재추천의뢰서!E875</f>
        <v>0</v>
      </c>
      <c r="D20" s="59">
        <f>인재추천의뢰서!M875</f>
        <v>0</v>
      </c>
      <c r="E20" s="59">
        <f>인재추천의뢰서!E876</f>
        <v>0</v>
      </c>
      <c r="F20" s="59" t="str">
        <f>인재추천의뢰서!M876</f>
        <v>년</v>
      </c>
      <c r="G20" s="59">
        <f>인재추천의뢰서!E877</f>
        <v>0</v>
      </c>
      <c r="H20" s="59">
        <f>인재추천의뢰서!K877</f>
        <v>0</v>
      </c>
      <c r="I20" s="59">
        <f>인재추천의뢰서!E878</f>
        <v>0</v>
      </c>
      <c r="J20" s="59">
        <f>인재추천의뢰서!E879</f>
        <v>0</v>
      </c>
      <c r="K20" s="59">
        <f>인재추천의뢰서!K879</f>
        <v>0</v>
      </c>
      <c r="L20" s="59" t="str">
        <f>인재추천의뢰서!E880</f>
        <v>명</v>
      </c>
      <c r="M20" s="59" t="str">
        <f>인재추천의뢰서!I880</f>
        <v>억원</v>
      </c>
      <c r="N20" s="59" t="str">
        <f>인재추천의뢰서!M880</f>
        <v>억원</v>
      </c>
      <c r="O20" s="59">
        <f>인재추천의뢰서!E881</f>
        <v>0</v>
      </c>
      <c r="P20" s="59">
        <f>인재추천의뢰서!E882</f>
        <v>0</v>
      </c>
      <c r="Q20" s="59" t="str">
        <f>인재추천의뢰서!D887</f>
        <v xml:space="preserve"> </v>
      </c>
      <c r="R20" s="59">
        <f>인재추천의뢰서!E892</f>
        <v>0</v>
      </c>
      <c r="S20" s="56" t="str">
        <f>인재추천의뢰서!E893</f>
        <v>1.</v>
      </c>
      <c r="T20" s="56" t="str">
        <f>인재추천의뢰서!E894</f>
        <v>2.</v>
      </c>
      <c r="U20" s="56" t="str">
        <f>인재추천의뢰서!E895</f>
        <v>1.</v>
      </c>
      <c r="V20" s="56" t="str">
        <f>인재추천의뢰서!E896</f>
        <v>2.</v>
      </c>
      <c r="W20" s="59">
        <f>인재추천의뢰서!E897</f>
        <v>0</v>
      </c>
      <c r="X20" s="59" t="str">
        <f>인재추천의뢰서!E898</f>
        <v>남00명</v>
      </c>
      <c r="Y20" s="59" t="str">
        <f>인재추천의뢰서!G898</f>
        <v>여00명</v>
      </c>
      <c r="Z20" s="59" t="str">
        <f>인재추천의뢰서!K898</f>
        <v>세 ~   세</v>
      </c>
      <c r="AA20" s="59">
        <f>인재추천의뢰서!E899</f>
        <v>0</v>
      </c>
      <c r="AB20" s="59">
        <f>인재추천의뢰서!K899</f>
        <v>0</v>
      </c>
      <c r="AC20" s="59">
        <f>인재추천의뢰서!F903</f>
        <v>0</v>
      </c>
      <c r="AD20" s="59">
        <f>인재추천의뢰서!F904</f>
        <v>0</v>
      </c>
      <c r="AE20" s="59">
        <f>인재추천의뢰서!I903</f>
        <v>0</v>
      </c>
      <c r="AF20" s="57">
        <f>인재추천의뢰서!I904</f>
        <v>0</v>
      </c>
      <c r="AG20" s="59" t="str">
        <f>인재추천의뢰서!F905</f>
        <v>00:00~00:00</v>
      </c>
      <c r="AH20" s="59" t="str">
        <f>인재추천의뢰서!I905</f>
        <v>00:00~00:00</v>
      </c>
      <c r="AI20" s="59">
        <f>인재추천의뢰서!L904</f>
        <v>0</v>
      </c>
      <c r="AJ20" s="59">
        <f>인재추천의뢰서!M905</f>
        <v>0</v>
      </c>
      <c r="AK20" s="59">
        <f>인재추천의뢰서!E906</f>
        <v>0</v>
      </c>
      <c r="AL20" s="59">
        <f>인재추천의뢰서!E907</f>
        <v>0</v>
      </c>
      <c r="AM20" s="59">
        <f>인재추천의뢰서!E911</f>
        <v>0</v>
      </c>
      <c r="AN20" s="59">
        <f>인재추천의뢰서!E912</f>
        <v>0</v>
      </c>
      <c r="AO20" s="59">
        <f>인재추천의뢰서!E913</f>
        <v>0</v>
      </c>
      <c r="AP20" s="59">
        <f>인재추천의뢰서!E914</f>
        <v>0</v>
      </c>
      <c r="AQ20" s="59">
        <f>인재추천의뢰서!I914</f>
        <v>0</v>
      </c>
      <c r="AR20" s="59">
        <f>인재추천의뢰서!M914</f>
        <v>0</v>
      </c>
      <c r="AS20" s="59">
        <f>인재추천의뢰서!F915</f>
        <v>0</v>
      </c>
      <c r="AT20" s="59">
        <f>인재추천의뢰서!I915</f>
        <v>0</v>
      </c>
      <c r="AU20" s="59">
        <f>인재추천의뢰서!L915</f>
        <v>0</v>
      </c>
      <c r="AV20" s="59">
        <f>인재추천의뢰서!F916</f>
        <v>0</v>
      </c>
      <c r="AX20" s="59">
        <f>인재추천의뢰서!F917</f>
        <v>0</v>
      </c>
    </row>
    <row r="21" spans="2:50" s="59" customFormat="1" x14ac:dyDescent="0.3">
      <c r="B21" s="62">
        <v>18</v>
      </c>
      <c r="C21" s="59">
        <f>인재추천의뢰서!E929</f>
        <v>0</v>
      </c>
      <c r="D21" s="59">
        <f>인재추천의뢰서!M929</f>
        <v>0</v>
      </c>
      <c r="E21" s="59">
        <f>인재추천의뢰서!E930</f>
        <v>0</v>
      </c>
      <c r="F21" s="59" t="str">
        <f>인재추천의뢰서!M930</f>
        <v>년</v>
      </c>
      <c r="G21" s="59">
        <f>인재추천의뢰서!E931</f>
        <v>0</v>
      </c>
      <c r="H21" s="59">
        <f>인재추천의뢰서!K931</f>
        <v>0</v>
      </c>
      <c r="I21" s="59">
        <f>인재추천의뢰서!E932</f>
        <v>0</v>
      </c>
      <c r="J21" s="59">
        <f>인재추천의뢰서!E933</f>
        <v>0</v>
      </c>
      <c r="K21" s="59">
        <f>인재추천의뢰서!K933</f>
        <v>0</v>
      </c>
      <c r="L21" s="59" t="str">
        <f>인재추천의뢰서!E934</f>
        <v>명</v>
      </c>
      <c r="M21" s="59" t="str">
        <f>인재추천의뢰서!I934</f>
        <v>억원</v>
      </c>
      <c r="N21" s="59" t="str">
        <f>인재추천의뢰서!M934</f>
        <v>억원</v>
      </c>
      <c r="O21" s="59">
        <f>인재추천의뢰서!E935</f>
        <v>0</v>
      </c>
      <c r="P21" s="59">
        <f>인재추천의뢰서!E936</f>
        <v>0</v>
      </c>
      <c r="Q21" s="59" t="str">
        <f>인재추천의뢰서!D941</f>
        <v xml:space="preserve"> </v>
      </c>
      <c r="R21" s="59">
        <f>인재추천의뢰서!E946</f>
        <v>0</v>
      </c>
      <c r="S21" s="56" t="str">
        <f>인재추천의뢰서!E947</f>
        <v>1.</v>
      </c>
      <c r="T21" s="56" t="str">
        <f>인재추천의뢰서!E948</f>
        <v>2.</v>
      </c>
      <c r="U21" s="56" t="str">
        <f>인재추천의뢰서!E949</f>
        <v>1.</v>
      </c>
      <c r="V21" s="56" t="str">
        <f>인재추천의뢰서!E950</f>
        <v>2.</v>
      </c>
      <c r="W21" s="59">
        <f>인재추천의뢰서!E951</f>
        <v>0</v>
      </c>
      <c r="X21" s="59" t="str">
        <f>인재추천의뢰서!E952</f>
        <v>남00명</v>
      </c>
      <c r="Y21" s="59" t="str">
        <f>인재추천의뢰서!G952</f>
        <v>여00명</v>
      </c>
      <c r="Z21" s="59" t="str">
        <f>인재추천의뢰서!K952</f>
        <v>세 ~   세</v>
      </c>
      <c r="AA21" s="59">
        <f>인재추천의뢰서!E953</f>
        <v>0</v>
      </c>
      <c r="AB21" s="59">
        <f>인재추천의뢰서!K953</f>
        <v>0</v>
      </c>
      <c r="AC21" s="59">
        <f>인재추천의뢰서!F957</f>
        <v>0</v>
      </c>
      <c r="AD21" s="59">
        <f>인재추천의뢰서!F958</f>
        <v>0</v>
      </c>
      <c r="AE21" s="59">
        <f>인재추천의뢰서!I957</f>
        <v>0</v>
      </c>
      <c r="AF21" s="57">
        <f>인재추천의뢰서!I958</f>
        <v>0</v>
      </c>
      <c r="AG21" s="59" t="str">
        <f>인재추천의뢰서!F959</f>
        <v>00:00~00:00</v>
      </c>
      <c r="AH21" s="59" t="str">
        <f>인재추천의뢰서!I959</f>
        <v>00:00~00:00</v>
      </c>
      <c r="AI21" s="59">
        <f>인재추천의뢰서!L958</f>
        <v>0</v>
      </c>
      <c r="AJ21" s="59">
        <f>인재추천의뢰서!M959</f>
        <v>0</v>
      </c>
      <c r="AK21" s="59">
        <f>인재추천의뢰서!E960</f>
        <v>0</v>
      </c>
      <c r="AL21" s="59">
        <f>인재추천의뢰서!E961</f>
        <v>0</v>
      </c>
      <c r="AM21" s="59">
        <f>인재추천의뢰서!E965</f>
        <v>0</v>
      </c>
      <c r="AN21" s="59">
        <f>인재추천의뢰서!E966</f>
        <v>0</v>
      </c>
      <c r="AO21" s="59">
        <f>인재추천의뢰서!E967</f>
        <v>0</v>
      </c>
      <c r="AP21" s="59">
        <f>인재추천의뢰서!E968</f>
        <v>0</v>
      </c>
      <c r="AQ21" s="59">
        <f>인재추천의뢰서!I968</f>
        <v>0</v>
      </c>
      <c r="AR21" s="59">
        <f>인재추천의뢰서!M968</f>
        <v>0</v>
      </c>
      <c r="AS21" s="59">
        <f>인재추천의뢰서!F969</f>
        <v>0</v>
      </c>
      <c r="AT21" s="59">
        <f>인재추천의뢰서!I969</f>
        <v>0</v>
      </c>
      <c r="AU21" s="59">
        <f>인재추천의뢰서!L969</f>
        <v>0</v>
      </c>
      <c r="AV21" s="59">
        <f>인재추천의뢰서!F970</f>
        <v>0</v>
      </c>
      <c r="AX21" s="59">
        <f>인재추천의뢰서!F971</f>
        <v>0</v>
      </c>
    </row>
    <row r="22" spans="2:50" s="59" customFormat="1" x14ac:dyDescent="0.3">
      <c r="B22" s="59">
        <v>19</v>
      </c>
      <c r="C22" s="59">
        <f>인재추천의뢰서!E983</f>
        <v>0</v>
      </c>
      <c r="D22" s="59">
        <f>인재추천의뢰서!M983</f>
        <v>0</v>
      </c>
      <c r="E22" s="59">
        <f>인재추천의뢰서!E984</f>
        <v>0</v>
      </c>
      <c r="F22" s="59" t="str">
        <f>인재추천의뢰서!M984</f>
        <v>년</v>
      </c>
      <c r="G22" s="59">
        <f>인재추천의뢰서!E985</f>
        <v>0</v>
      </c>
      <c r="H22" s="59">
        <f>인재추천의뢰서!K985</f>
        <v>0</v>
      </c>
      <c r="I22" s="59">
        <f>인재추천의뢰서!E986</f>
        <v>0</v>
      </c>
      <c r="J22" s="59">
        <f>인재추천의뢰서!E987</f>
        <v>0</v>
      </c>
      <c r="K22" s="59">
        <f>인재추천의뢰서!K987</f>
        <v>0</v>
      </c>
      <c r="L22" s="59" t="str">
        <f>인재추천의뢰서!E988</f>
        <v>명</v>
      </c>
      <c r="M22" s="59" t="str">
        <f>인재추천의뢰서!I988</f>
        <v>억원</v>
      </c>
      <c r="N22" s="59" t="str">
        <f>인재추천의뢰서!M988</f>
        <v>억원</v>
      </c>
      <c r="O22" s="59">
        <f>인재추천의뢰서!E989</f>
        <v>0</v>
      </c>
      <c r="P22" s="59">
        <f>인재추천의뢰서!E990</f>
        <v>0</v>
      </c>
      <c r="Q22" s="59" t="str">
        <f>인재추천의뢰서!D995</f>
        <v xml:space="preserve"> </v>
      </c>
      <c r="R22" s="59">
        <f>인재추천의뢰서!E1000</f>
        <v>0</v>
      </c>
      <c r="S22" s="56" t="str">
        <f>인재추천의뢰서!E1001</f>
        <v>1.</v>
      </c>
      <c r="T22" s="56" t="str">
        <f>인재추천의뢰서!E1002</f>
        <v>2.</v>
      </c>
      <c r="U22" s="56" t="str">
        <f>인재추천의뢰서!E1003</f>
        <v>1.</v>
      </c>
      <c r="V22" s="56" t="str">
        <f>인재추천의뢰서!E1004</f>
        <v>2.</v>
      </c>
      <c r="W22" s="59">
        <f>인재추천의뢰서!E1005</f>
        <v>0</v>
      </c>
      <c r="X22" s="59" t="str">
        <f>인재추천의뢰서!E1006</f>
        <v>남00명</v>
      </c>
      <c r="Y22" s="59" t="str">
        <f>인재추천의뢰서!G1006</f>
        <v>여00명</v>
      </c>
      <c r="Z22" s="59" t="str">
        <f>인재추천의뢰서!K1006</f>
        <v>세 ~   세</v>
      </c>
      <c r="AA22" s="59">
        <f>인재추천의뢰서!E1007</f>
        <v>0</v>
      </c>
      <c r="AB22" s="59">
        <f>인재추천의뢰서!K1007</f>
        <v>0</v>
      </c>
      <c r="AC22" s="59">
        <f>인재추천의뢰서!F1011</f>
        <v>0</v>
      </c>
      <c r="AD22" s="59">
        <f>인재추천의뢰서!F1012</f>
        <v>0</v>
      </c>
      <c r="AE22" s="59">
        <f>인재추천의뢰서!I1011</f>
        <v>0</v>
      </c>
      <c r="AF22" s="57">
        <f>인재추천의뢰서!I1012</f>
        <v>0</v>
      </c>
      <c r="AG22" s="59" t="str">
        <f>인재추천의뢰서!F1013</f>
        <v>00:00~00:00</v>
      </c>
      <c r="AH22" s="59" t="str">
        <f>인재추천의뢰서!I1013</f>
        <v>00:00~00:00</v>
      </c>
      <c r="AI22" s="59">
        <f>인재추천의뢰서!L1012</f>
        <v>0</v>
      </c>
      <c r="AJ22" s="59">
        <f>인재추천의뢰서!M1013</f>
        <v>0</v>
      </c>
      <c r="AK22" s="59">
        <f>인재추천의뢰서!E1014</f>
        <v>0</v>
      </c>
      <c r="AL22" s="59">
        <f>인재추천의뢰서!E1015</f>
        <v>0</v>
      </c>
      <c r="AM22" s="59">
        <f>인재추천의뢰서!E1019</f>
        <v>0</v>
      </c>
      <c r="AN22" s="59">
        <f>인재추천의뢰서!E1020</f>
        <v>0</v>
      </c>
      <c r="AO22" s="59">
        <f>인재추천의뢰서!E1021</f>
        <v>0</v>
      </c>
      <c r="AP22" s="59">
        <f>인재추천의뢰서!E1022</f>
        <v>0</v>
      </c>
      <c r="AQ22" s="59">
        <f>인재추천의뢰서!I1022</f>
        <v>0</v>
      </c>
      <c r="AR22" s="59">
        <f>인재추천의뢰서!M1022</f>
        <v>0</v>
      </c>
      <c r="AS22" s="59">
        <f>인재추천의뢰서!F1023</f>
        <v>0</v>
      </c>
      <c r="AT22" s="59">
        <f>인재추천의뢰서!I1023</f>
        <v>0</v>
      </c>
      <c r="AU22" s="59">
        <f>인재추천의뢰서!L1023</f>
        <v>0</v>
      </c>
      <c r="AV22" s="59">
        <f>인재추천의뢰서!F1024</f>
        <v>0</v>
      </c>
      <c r="AX22" s="59">
        <f>인재추천의뢰서!F1025</f>
        <v>0</v>
      </c>
    </row>
    <row r="23" spans="2:50" s="59" customFormat="1" x14ac:dyDescent="0.3">
      <c r="B23" s="62">
        <v>20</v>
      </c>
      <c r="C23" s="59">
        <f>인재추천의뢰서!E1037</f>
        <v>0</v>
      </c>
      <c r="D23" s="59">
        <f>인재추천의뢰서!M1037</f>
        <v>0</v>
      </c>
      <c r="E23" s="59">
        <f>인재추천의뢰서!E1038</f>
        <v>0</v>
      </c>
      <c r="F23" s="59" t="str">
        <f>인재추천의뢰서!M1038</f>
        <v>년</v>
      </c>
      <c r="G23" s="59">
        <f>인재추천의뢰서!E1039</f>
        <v>0</v>
      </c>
      <c r="H23" s="59">
        <f>인재추천의뢰서!K1039</f>
        <v>0</v>
      </c>
      <c r="I23" s="59">
        <f>인재추천의뢰서!E1040</f>
        <v>0</v>
      </c>
      <c r="J23" s="59">
        <f>인재추천의뢰서!E1041</f>
        <v>0</v>
      </c>
      <c r="K23" s="59">
        <f>인재추천의뢰서!K1041</f>
        <v>0</v>
      </c>
      <c r="L23" s="59" t="str">
        <f>인재추천의뢰서!E1042</f>
        <v>명</v>
      </c>
      <c r="M23" s="59" t="str">
        <f>인재추천의뢰서!I1042</f>
        <v>억원</v>
      </c>
      <c r="N23" s="59" t="str">
        <f>인재추천의뢰서!M1042</f>
        <v>억원</v>
      </c>
      <c r="O23" s="59">
        <f>인재추천의뢰서!E1043</f>
        <v>0</v>
      </c>
      <c r="P23" s="59">
        <f>인재추천의뢰서!E1044</f>
        <v>0</v>
      </c>
      <c r="Q23" s="59" t="str">
        <f>인재추천의뢰서!D1049</f>
        <v xml:space="preserve"> </v>
      </c>
      <c r="R23" s="59">
        <f>인재추천의뢰서!E1054</f>
        <v>0</v>
      </c>
      <c r="S23" s="56" t="str">
        <f>인재추천의뢰서!E1055</f>
        <v>1.</v>
      </c>
      <c r="T23" s="56" t="str">
        <f>인재추천의뢰서!E1056</f>
        <v>2.</v>
      </c>
      <c r="U23" s="56" t="str">
        <f>인재추천의뢰서!E1057</f>
        <v>1.</v>
      </c>
      <c r="V23" s="56" t="str">
        <f>인재추천의뢰서!E1058</f>
        <v>2.</v>
      </c>
      <c r="W23" s="59">
        <f>인재추천의뢰서!E1059</f>
        <v>0</v>
      </c>
      <c r="X23" s="59" t="str">
        <f>인재추천의뢰서!E1060</f>
        <v>남00명</v>
      </c>
      <c r="Y23" s="59" t="str">
        <f>인재추천의뢰서!G1060</f>
        <v>여00명</v>
      </c>
      <c r="Z23" s="59" t="str">
        <f>인재추천의뢰서!K1060</f>
        <v>세 ~   세</v>
      </c>
      <c r="AA23" s="59">
        <f>인재추천의뢰서!E1061</f>
        <v>0</v>
      </c>
      <c r="AB23" s="59">
        <f>인재추천의뢰서!K1061</f>
        <v>0</v>
      </c>
      <c r="AC23" s="59">
        <f>인재추천의뢰서!F1065</f>
        <v>0</v>
      </c>
      <c r="AD23" s="59">
        <f>인재추천의뢰서!F1066</f>
        <v>0</v>
      </c>
      <c r="AE23" s="59">
        <f>인재추천의뢰서!I1065</f>
        <v>0</v>
      </c>
      <c r="AF23" s="57">
        <f>인재추천의뢰서!I1066</f>
        <v>0</v>
      </c>
      <c r="AG23" s="59" t="str">
        <f>인재추천의뢰서!F1067</f>
        <v>00:00~00:00</v>
      </c>
      <c r="AH23" s="59" t="str">
        <f>인재추천의뢰서!I1067</f>
        <v>00:00~00:00</v>
      </c>
      <c r="AI23" s="59">
        <f>인재추천의뢰서!L1066</f>
        <v>0</v>
      </c>
      <c r="AJ23" s="59">
        <f>인재추천의뢰서!M1067</f>
        <v>0</v>
      </c>
      <c r="AK23" s="59">
        <f>인재추천의뢰서!E1068</f>
        <v>0</v>
      </c>
      <c r="AL23" s="59">
        <f>인재추천의뢰서!E1069</f>
        <v>0</v>
      </c>
      <c r="AM23" s="59">
        <f>인재추천의뢰서!E1073</f>
        <v>0</v>
      </c>
      <c r="AN23" s="59">
        <f>인재추천의뢰서!E1074</f>
        <v>0</v>
      </c>
      <c r="AO23" s="59">
        <f>인재추천의뢰서!E1075</f>
        <v>0</v>
      </c>
      <c r="AP23" s="59">
        <f>인재추천의뢰서!E1076</f>
        <v>0</v>
      </c>
      <c r="AQ23" s="59">
        <f>인재추천의뢰서!I1076</f>
        <v>0</v>
      </c>
      <c r="AR23" s="59">
        <f>인재추천의뢰서!M1076</f>
        <v>0</v>
      </c>
      <c r="AS23" s="59">
        <f>인재추천의뢰서!F1077</f>
        <v>0</v>
      </c>
      <c r="AT23" s="59">
        <f>인재추천의뢰서!I1077</f>
        <v>0</v>
      </c>
      <c r="AU23" s="59">
        <f>인재추천의뢰서!L1077</f>
        <v>0</v>
      </c>
      <c r="AV23" s="59">
        <f>인재추천의뢰서!F1078</f>
        <v>0</v>
      </c>
      <c r="AX23" s="59">
        <f>인재추천의뢰서!F1079</f>
        <v>0</v>
      </c>
    </row>
    <row r="24" spans="2:50" s="59" customFormat="1" x14ac:dyDescent="0.3">
      <c r="B24" s="62">
        <v>21</v>
      </c>
      <c r="C24" s="59">
        <f>인재추천의뢰서!E1091</f>
        <v>0</v>
      </c>
      <c r="D24" s="59">
        <f>인재추천의뢰서!M1091</f>
        <v>0</v>
      </c>
      <c r="E24" s="59">
        <f>인재추천의뢰서!E1092</f>
        <v>0</v>
      </c>
      <c r="F24" s="59" t="str">
        <f>인재추천의뢰서!M1092</f>
        <v>년</v>
      </c>
      <c r="G24" s="59">
        <f>인재추천의뢰서!E1093</f>
        <v>0</v>
      </c>
      <c r="H24" s="59">
        <f>인재추천의뢰서!K1093</f>
        <v>0</v>
      </c>
      <c r="I24" s="59">
        <f>인재추천의뢰서!E1094</f>
        <v>0</v>
      </c>
      <c r="J24" s="59">
        <f>인재추천의뢰서!E1095</f>
        <v>0</v>
      </c>
      <c r="K24" s="59">
        <f>인재추천의뢰서!K1095</f>
        <v>0</v>
      </c>
      <c r="L24" s="59" t="str">
        <f>인재추천의뢰서!E1096</f>
        <v>명</v>
      </c>
      <c r="M24" s="59" t="str">
        <f>인재추천의뢰서!I1096</f>
        <v>억원</v>
      </c>
      <c r="N24" s="59" t="str">
        <f>인재추천의뢰서!M1096</f>
        <v>억원</v>
      </c>
      <c r="O24" s="59">
        <f>인재추천의뢰서!E1097</f>
        <v>0</v>
      </c>
      <c r="P24" s="59">
        <f>인재추천의뢰서!E1098</f>
        <v>0</v>
      </c>
      <c r="Q24" s="59" t="str">
        <f>인재추천의뢰서!D1103</f>
        <v xml:space="preserve"> </v>
      </c>
      <c r="R24" s="59">
        <f>인재추천의뢰서!E1108</f>
        <v>0</v>
      </c>
      <c r="S24" s="56" t="str">
        <f>인재추천의뢰서!E1109</f>
        <v>1.</v>
      </c>
      <c r="T24" s="56" t="str">
        <f>인재추천의뢰서!E1110</f>
        <v>2.</v>
      </c>
      <c r="U24" s="56" t="str">
        <f>인재추천의뢰서!E1111</f>
        <v>1.</v>
      </c>
      <c r="V24" s="56" t="str">
        <f>인재추천의뢰서!E1112</f>
        <v>2.</v>
      </c>
      <c r="W24" s="59">
        <f>인재추천의뢰서!E1113</f>
        <v>0</v>
      </c>
      <c r="X24" s="59" t="str">
        <f>인재추천의뢰서!E1114</f>
        <v>남00명</v>
      </c>
      <c r="Y24" s="59" t="str">
        <f>인재추천의뢰서!G1114</f>
        <v>여00명</v>
      </c>
      <c r="Z24" s="59" t="str">
        <f>인재추천의뢰서!K1114</f>
        <v>세 ~   세</v>
      </c>
      <c r="AA24" s="59">
        <f>인재추천의뢰서!E1115</f>
        <v>0</v>
      </c>
      <c r="AB24" s="59">
        <f>인재추천의뢰서!K1115</f>
        <v>0</v>
      </c>
      <c r="AC24" s="59">
        <f>인재추천의뢰서!F1119</f>
        <v>0</v>
      </c>
      <c r="AD24" s="59">
        <f>인재추천의뢰서!F1120</f>
        <v>0</v>
      </c>
      <c r="AE24" s="59">
        <f>인재추천의뢰서!I1119</f>
        <v>0</v>
      </c>
      <c r="AF24" s="57">
        <f>인재추천의뢰서!I1120</f>
        <v>0</v>
      </c>
      <c r="AG24" s="59" t="str">
        <f>인재추천의뢰서!F1121</f>
        <v>00:00~00:00</v>
      </c>
      <c r="AH24" s="59" t="str">
        <f>인재추천의뢰서!I1121</f>
        <v>00:00~00:00</v>
      </c>
      <c r="AI24" s="59">
        <f>인재추천의뢰서!L1120</f>
        <v>0</v>
      </c>
      <c r="AJ24" s="59">
        <f>인재추천의뢰서!M1121</f>
        <v>0</v>
      </c>
      <c r="AK24" s="59">
        <f>인재추천의뢰서!E1122</f>
        <v>0</v>
      </c>
      <c r="AL24" s="59">
        <f>인재추천의뢰서!E1123</f>
        <v>0</v>
      </c>
      <c r="AM24" s="59">
        <f>인재추천의뢰서!E1127</f>
        <v>0</v>
      </c>
      <c r="AN24" s="59">
        <f>인재추천의뢰서!E1128</f>
        <v>0</v>
      </c>
      <c r="AO24" s="59">
        <f>인재추천의뢰서!E1129</f>
        <v>0</v>
      </c>
      <c r="AP24" s="59">
        <f>인재추천의뢰서!E1130</f>
        <v>0</v>
      </c>
      <c r="AQ24" s="59">
        <f>인재추천의뢰서!I1130</f>
        <v>0</v>
      </c>
      <c r="AR24" s="59">
        <f>인재추천의뢰서!M1130</f>
        <v>0</v>
      </c>
      <c r="AS24" s="59">
        <f>인재추천의뢰서!F1131</f>
        <v>0</v>
      </c>
      <c r="AT24" s="59">
        <f>인재추천의뢰서!I1131</f>
        <v>0</v>
      </c>
      <c r="AU24" s="59">
        <f>인재추천의뢰서!L1131</f>
        <v>0</v>
      </c>
      <c r="AV24" s="59">
        <f>인재추천의뢰서!F1132</f>
        <v>0</v>
      </c>
      <c r="AX24" s="59">
        <f>인재추천의뢰서!F1133</f>
        <v>0</v>
      </c>
    </row>
    <row r="25" spans="2:50" s="59" customFormat="1" x14ac:dyDescent="0.3"/>
    <row r="26" spans="2:50" s="59" customFormat="1" x14ac:dyDescent="0.3"/>
    <row r="27" spans="2:50" s="59" customFormat="1" x14ac:dyDescent="0.3"/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134"/>
  <sheetViews>
    <sheetView showGridLines="0" tabSelected="1" view="pageBreakPreview" zoomScaleNormal="100" zoomScaleSheetLayoutView="100" workbookViewId="0">
      <selection activeCell="F39" sqref="F39:G39"/>
    </sheetView>
  </sheetViews>
  <sheetFormatPr defaultRowHeight="16.5" x14ac:dyDescent="0.3"/>
  <cols>
    <col min="1" max="1" width="0.25" style="1" customWidth="1"/>
    <col min="2" max="2" width="5" style="1" customWidth="1"/>
    <col min="3" max="3" width="0.25" style="1" customWidth="1"/>
    <col min="4" max="4" width="10" style="1" bestFit="1" customWidth="1"/>
    <col min="5" max="11" width="6.25" style="1" customWidth="1"/>
    <col min="12" max="12" width="3.75" style="1" customWidth="1"/>
    <col min="13" max="14" width="6.25" style="1" customWidth="1"/>
    <col min="15" max="15" width="0.25" style="1" customWidth="1"/>
    <col min="16" max="16" width="2.5" style="1" customWidth="1"/>
    <col min="17" max="17" width="7.5" style="1" customWidth="1"/>
    <col min="18" max="26" width="9" style="1"/>
  </cols>
  <sheetData>
    <row r="1" spans="1:15" ht="31.5" x14ac:dyDescent="0.3">
      <c r="B1" s="144" t="s">
        <v>193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5" ht="11.25" customHeight="1" x14ac:dyDescent="0.3"/>
    <row r="3" spans="1:15" ht="15" customHeight="1" x14ac:dyDescent="0.3">
      <c r="B3" s="146" t="s">
        <v>194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5" ht="15" customHeight="1" x14ac:dyDescent="0.3">
      <c r="B4" s="146" t="s">
        <v>195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5" ht="15" customHeight="1" x14ac:dyDescent="0.3">
      <c r="B5" s="146" t="s">
        <v>196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</row>
    <row r="6" spans="1:15" ht="7.5" customHeight="1" thickBot="1" x14ac:dyDescent="0.35"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5" ht="22.5" customHeight="1" x14ac:dyDescent="0.3">
      <c r="A7" s="4"/>
      <c r="B7" s="147" t="s">
        <v>206</v>
      </c>
      <c r="C7" s="147"/>
      <c r="D7" s="147"/>
      <c r="E7" s="147"/>
      <c r="F7" s="147"/>
      <c r="G7" s="147"/>
      <c r="H7" s="147"/>
      <c r="I7" s="148"/>
      <c r="J7" s="149" t="s">
        <v>197</v>
      </c>
      <c r="K7" s="150"/>
      <c r="L7" s="147" t="s">
        <v>203</v>
      </c>
      <c r="M7" s="147"/>
      <c r="N7" s="147"/>
      <c r="O7" s="4"/>
    </row>
    <row r="8" spans="1:15" ht="22.5" customHeight="1" thickBot="1" x14ac:dyDescent="0.35">
      <c r="A8" s="5"/>
      <c r="B8" s="151" t="s">
        <v>202</v>
      </c>
      <c r="C8" s="151"/>
      <c r="D8" s="151"/>
      <c r="E8" s="151"/>
      <c r="F8" s="151"/>
      <c r="G8" s="151"/>
      <c r="H8" s="151"/>
      <c r="I8" s="152"/>
      <c r="J8" s="153" t="s">
        <v>198</v>
      </c>
      <c r="K8" s="154"/>
      <c r="L8" s="268" t="s">
        <v>189</v>
      </c>
      <c r="M8" s="268"/>
      <c r="N8" s="268"/>
      <c r="O8" s="5"/>
    </row>
    <row r="9" spans="1:15" ht="10.5" customHeight="1" x14ac:dyDescent="0.3"/>
    <row r="10" spans="1:15" ht="1.5" customHeight="1" x14ac:dyDescent="0.3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</row>
    <row r="11" spans="1:15" ht="15.75" customHeight="1" x14ac:dyDescent="0.3">
      <c r="A11" s="9"/>
      <c r="B11" s="101" t="s">
        <v>204</v>
      </c>
      <c r="C11" s="156"/>
      <c r="D11" s="67" t="s">
        <v>207</v>
      </c>
      <c r="E11" s="255" t="s">
        <v>208</v>
      </c>
      <c r="F11" s="256"/>
      <c r="G11" s="256"/>
      <c r="H11" s="256"/>
      <c r="I11" s="256"/>
      <c r="J11" s="257"/>
      <c r="K11" s="232" t="s">
        <v>209</v>
      </c>
      <c r="L11" s="233"/>
      <c r="M11" s="261" t="s">
        <v>210</v>
      </c>
      <c r="N11" s="262"/>
      <c r="O11" s="10"/>
    </row>
    <row r="12" spans="1:15" ht="15.75" customHeight="1" x14ac:dyDescent="0.3">
      <c r="A12" s="9"/>
      <c r="B12" s="115"/>
      <c r="C12" s="156"/>
      <c r="D12" s="67" t="s">
        <v>211</v>
      </c>
      <c r="E12" s="255" t="s">
        <v>212</v>
      </c>
      <c r="F12" s="256"/>
      <c r="G12" s="256"/>
      <c r="H12" s="256"/>
      <c r="I12" s="256"/>
      <c r="J12" s="257"/>
      <c r="K12" s="232" t="s">
        <v>213</v>
      </c>
      <c r="L12" s="233"/>
      <c r="M12" s="135" t="s">
        <v>214</v>
      </c>
      <c r="N12" s="136"/>
      <c r="O12" s="10"/>
    </row>
    <row r="13" spans="1:15" ht="15.75" customHeight="1" x14ac:dyDescent="0.3">
      <c r="A13" s="9"/>
      <c r="B13" s="115"/>
      <c r="C13" s="156"/>
      <c r="D13" s="67" t="s">
        <v>215</v>
      </c>
      <c r="E13" s="255" t="s">
        <v>216</v>
      </c>
      <c r="F13" s="256"/>
      <c r="G13" s="256"/>
      <c r="H13" s="257"/>
      <c r="I13" s="232" t="s">
        <v>217</v>
      </c>
      <c r="J13" s="233"/>
      <c r="K13" s="261" t="s">
        <v>218</v>
      </c>
      <c r="L13" s="263"/>
      <c r="M13" s="263"/>
      <c r="N13" s="262"/>
      <c r="O13" s="10"/>
    </row>
    <row r="14" spans="1:15" ht="15.75" customHeight="1" x14ac:dyDescent="0.3">
      <c r="A14" s="9"/>
      <c r="B14" s="115"/>
      <c r="C14" s="156"/>
      <c r="D14" s="67" t="s">
        <v>219</v>
      </c>
      <c r="E14" s="255" t="s">
        <v>220</v>
      </c>
      <c r="F14" s="256"/>
      <c r="G14" s="256"/>
      <c r="H14" s="256"/>
      <c r="I14" s="256"/>
      <c r="J14" s="256"/>
      <c r="K14" s="256"/>
      <c r="L14" s="256"/>
      <c r="M14" s="256"/>
      <c r="N14" s="257"/>
      <c r="O14" s="10"/>
    </row>
    <row r="15" spans="1:15" ht="15.75" customHeight="1" x14ac:dyDescent="0.3">
      <c r="A15" s="9"/>
      <c r="B15" s="115"/>
      <c r="C15" s="156"/>
      <c r="D15" s="67" t="s">
        <v>221</v>
      </c>
      <c r="E15" s="276" t="s">
        <v>222</v>
      </c>
      <c r="F15" s="263"/>
      <c r="G15" s="263"/>
      <c r="H15" s="262"/>
      <c r="I15" s="232" t="s">
        <v>223</v>
      </c>
      <c r="J15" s="233"/>
      <c r="K15" s="261" t="s">
        <v>224</v>
      </c>
      <c r="L15" s="263"/>
      <c r="M15" s="263"/>
      <c r="N15" s="262"/>
      <c r="O15" s="10"/>
    </row>
    <row r="16" spans="1:15" ht="15.75" customHeight="1" x14ac:dyDescent="0.3">
      <c r="A16" s="9"/>
      <c r="B16" s="115"/>
      <c r="C16" s="156"/>
      <c r="D16" s="67" t="s">
        <v>225</v>
      </c>
      <c r="E16" s="264">
        <v>58</v>
      </c>
      <c r="F16" s="265"/>
      <c r="G16" s="232" t="s">
        <v>226</v>
      </c>
      <c r="H16" s="233"/>
      <c r="I16" s="266" t="s">
        <v>227</v>
      </c>
      <c r="J16" s="267"/>
      <c r="K16" s="232" t="s">
        <v>228</v>
      </c>
      <c r="L16" s="233"/>
      <c r="M16" s="266" t="s">
        <v>229</v>
      </c>
      <c r="N16" s="267"/>
      <c r="O16" s="10"/>
    </row>
    <row r="17" spans="1:15" ht="15.75" customHeight="1" x14ac:dyDescent="0.3">
      <c r="A17" s="9"/>
      <c r="B17" s="115"/>
      <c r="C17" s="156"/>
      <c r="D17" s="67" t="s">
        <v>230</v>
      </c>
      <c r="E17" s="255" t="s">
        <v>231</v>
      </c>
      <c r="F17" s="256"/>
      <c r="G17" s="256"/>
      <c r="H17" s="256"/>
      <c r="I17" s="256"/>
      <c r="J17" s="256"/>
      <c r="K17" s="256"/>
      <c r="L17" s="256"/>
      <c r="M17" s="256"/>
      <c r="N17" s="257"/>
      <c r="O17" s="10"/>
    </row>
    <row r="18" spans="1:15" ht="15.75" customHeight="1" x14ac:dyDescent="0.3">
      <c r="A18" s="9"/>
      <c r="B18" s="116"/>
      <c r="C18" s="156"/>
      <c r="D18" s="67" t="s">
        <v>232</v>
      </c>
      <c r="E18" s="269"/>
      <c r="F18" s="256"/>
      <c r="G18" s="256"/>
      <c r="H18" s="256"/>
      <c r="I18" s="256"/>
      <c r="J18" s="256"/>
      <c r="K18" s="256"/>
      <c r="L18" s="256"/>
      <c r="M18" s="256"/>
      <c r="N18" s="257"/>
      <c r="O18" s="10"/>
    </row>
    <row r="19" spans="1:15" ht="1.5" customHeight="1" x14ac:dyDescent="0.3">
      <c r="A19" s="11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2"/>
      <c r="O19" s="14"/>
    </row>
    <row r="20" spans="1:15" ht="5.0999999999999996" customHeight="1" x14ac:dyDescent="0.3">
      <c r="F20" s="2"/>
      <c r="G20" s="2"/>
      <c r="H20" s="2"/>
      <c r="I20" s="2"/>
      <c r="J20" s="2"/>
      <c r="K20" s="2"/>
      <c r="L20" s="2"/>
      <c r="M20" s="2"/>
    </row>
    <row r="21" spans="1:15" ht="1.5" customHeight="1" x14ac:dyDescent="0.3">
      <c r="A21" s="6"/>
      <c r="B21" s="7"/>
      <c r="C21" s="7"/>
      <c r="D21" s="7"/>
      <c r="E21" s="7"/>
      <c r="F21" s="15"/>
      <c r="G21" s="15"/>
      <c r="H21" s="15"/>
      <c r="I21" s="15"/>
      <c r="J21" s="15"/>
      <c r="K21" s="15"/>
      <c r="L21" s="15"/>
      <c r="M21" s="15"/>
      <c r="N21" s="7"/>
      <c r="O21" s="8"/>
    </row>
    <row r="22" spans="1:15" ht="6" customHeight="1" x14ac:dyDescent="0.3">
      <c r="A22" s="9"/>
      <c r="B22" s="101" t="s">
        <v>205</v>
      </c>
      <c r="C22" s="16"/>
      <c r="D22" s="246"/>
      <c r="E22" s="247"/>
      <c r="F22" s="247"/>
      <c r="G22" s="247"/>
      <c r="H22" s="247"/>
      <c r="I22" s="247"/>
      <c r="J22" s="247"/>
      <c r="K22" s="247"/>
      <c r="L22" s="247"/>
      <c r="M22" s="247"/>
      <c r="N22" s="248"/>
      <c r="O22" s="10"/>
    </row>
    <row r="23" spans="1:15" ht="60" customHeight="1" x14ac:dyDescent="0.3">
      <c r="A23" s="9"/>
      <c r="B23" s="115"/>
      <c r="C23" s="16"/>
      <c r="D23" s="274" t="s">
        <v>233</v>
      </c>
      <c r="E23" s="155"/>
      <c r="F23" s="155"/>
      <c r="G23" s="155"/>
      <c r="H23" s="155"/>
      <c r="I23" s="155"/>
      <c r="J23" s="155"/>
      <c r="K23" s="155"/>
      <c r="L23" s="155"/>
      <c r="M23" s="155"/>
      <c r="N23" s="275"/>
      <c r="O23" s="10"/>
    </row>
    <row r="24" spans="1:15" ht="6" customHeight="1" x14ac:dyDescent="0.3">
      <c r="A24" s="9"/>
      <c r="B24" s="116"/>
      <c r="C24" s="16"/>
      <c r="D24" s="252"/>
      <c r="E24" s="253"/>
      <c r="F24" s="253"/>
      <c r="G24" s="253"/>
      <c r="H24" s="253"/>
      <c r="I24" s="253"/>
      <c r="J24" s="253"/>
      <c r="K24" s="253"/>
      <c r="L24" s="253"/>
      <c r="M24" s="253"/>
      <c r="N24" s="254"/>
      <c r="O24" s="10"/>
    </row>
    <row r="25" spans="1:15" ht="1.5" customHeight="1" x14ac:dyDescent="0.3">
      <c r="A25" s="11"/>
      <c r="B25" s="12"/>
      <c r="C25" s="12"/>
      <c r="D25" s="12"/>
      <c r="E25" s="12"/>
      <c r="F25" s="13"/>
      <c r="G25" s="13"/>
      <c r="H25" s="13"/>
      <c r="I25" s="13"/>
      <c r="J25" s="13"/>
      <c r="K25" s="13"/>
      <c r="L25" s="13"/>
      <c r="M25" s="13"/>
      <c r="N25" s="12"/>
      <c r="O25" s="14"/>
    </row>
    <row r="26" spans="1:15" ht="5.0999999999999996" customHeight="1" x14ac:dyDescent="0.3">
      <c r="F26" s="2"/>
      <c r="G26" s="2"/>
      <c r="H26" s="2"/>
      <c r="I26" s="2"/>
      <c r="J26" s="2"/>
      <c r="K26" s="2"/>
      <c r="L26" s="2"/>
      <c r="M26" s="2"/>
    </row>
    <row r="27" spans="1:15" ht="1.5" customHeight="1" x14ac:dyDescent="0.3">
      <c r="A27" s="6"/>
      <c r="B27" s="7"/>
      <c r="C27" s="7"/>
      <c r="D27" s="7"/>
      <c r="E27" s="7"/>
      <c r="F27" s="15"/>
      <c r="G27" s="15"/>
      <c r="H27" s="15"/>
      <c r="I27" s="15"/>
      <c r="J27" s="15"/>
      <c r="K27" s="15"/>
      <c r="L27" s="15"/>
      <c r="M27" s="15"/>
      <c r="N27" s="7"/>
      <c r="O27" s="8"/>
    </row>
    <row r="28" spans="1:15" ht="15.75" customHeight="1" x14ac:dyDescent="0.3">
      <c r="A28" s="9"/>
      <c r="B28" s="101" t="s">
        <v>199</v>
      </c>
      <c r="C28" s="16"/>
      <c r="D28" s="67" t="s">
        <v>234</v>
      </c>
      <c r="E28" s="255" t="s">
        <v>235</v>
      </c>
      <c r="F28" s="256"/>
      <c r="G28" s="256"/>
      <c r="H28" s="256"/>
      <c r="I28" s="256"/>
      <c r="J28" s="256"/>
      <c r="K28" s="256"/>
      <c r="L28" s="256"/>
      <c r="M28" s="256"/>
      <c r="N28" s="257"/>
      <c r="O28" s="10"/>
    </row>
    <row r="29" spans="1:15" ht="15.75" customHeight="1" x14ac:dyDescent="0.3">
      <c r="A29" s="9"/>
      <c r="B29" s="115"/>
      <c r="C29" s="16"/>
      <c r="D29" s="234" t="s">
        <v>236</v>
      </c>
      <c r="E29" s="258" t="s">
        <v>237</v>
      </c>
      <c r="F29" s="259"/>
      <c r="G29" s="259"/>
      <c r="H29" s="259"/>
      <c r="I29" s="259"/>
      <c r="J29" s="259"/>
      <c r="K29" s="259"/>
      <c r="L29" s="259"/>
      <c r="M29" s="259"/>
      <c r="N29" s="260"/>
      <c r="O29" s="10"/>
    </row>
    <row r="30" spans="1:15" ht="15.75" customHeight="1" x14ac:dyDescent="0.3">
      <c r="A30" s="9"/>
      <c r="B30" s="115"/>
      <c r="C30" s="16"/>
      <c r="D30" s="236"/>
      <c r="E30" s="258" t="s">
        <v>238</v>
      </c>
      <c r="F30" s="259"/>
      <c r="G30" s="259"/>
      <c r="H30" s="259"/>
      <c r="I30" s="259"/>
      <c r="J30" s="259"/>
      <c r="K30" s="259"/>
      <c r="L30" s="259"/>
      <c r="M30" s="259"/>
      <c r="N30" s="260"/>
      <c r="O30" s="10"/>
    </row>
    <row r="31" spans="1:15" ht="15.75" customHeight="1" x14ac:dyDescent="0.3">
      <c r="A31" s="9"/>
      <c r="B31" s="115"/>
      <c r="C31" s="16"/>
      <c r="D31" s="234" t="s">
        <v>239</v>
      </c>
      <c r="E31" s="277" t="s">
        <v>240</v>
      </c>
      <c r="F31" s="259"/>
      <c r="G31" s="259"/>
      <c r="H31" s="259"/>
      <c r="I31" s="259"/>
      <c r="J31" s="259"/>
      <c r="K31" s="259"/>
      <c r="L31" s="259"/>
      <c r="M31" s="259"/>
      <c r="N31" s="260"/>
      <c r="O31" s="10"/>
    </row>
    <row r="32" spans="1:15" ht="15.75" customHeight="1" x14ac:dyDescent="0.3">
      <c r="A32" s="9"/>
      <c r="B32" s="115"/>
      <c r="C32" s="16"/>
      <c r="D32" s="236"/>
      <c r="E32" s="258" t="s">
        <v>241</v>
      </c>
      <c r="F32" s="259"/>
      <c r="G32" s="259"/>
      <c r="H32" s="259"/>
      <c r="I32" s="259"/>
      <c r="J32" s="259"/>
      <c r="K32" s="259"/>
      <c r="L32" s="259"/>
      <c r="M32" s="259"/>
      <c r="N32" s="260"/>
      <c r="O32" s="10"/>
    </row>
    <row r="33" spans="1:15" ht="15.75" customHeight="1" x14ac:dyDescent="0.3">
      <c r="A33" s="9"/>
      <c r="B33" s="115"/>
      <c r="C33" s="16"/>
      <c r="D33" s="67" t="s">
        <v>242</v>
      </c>
      <c r="E33" s="255" t="s">
        <v>243</v>
      </c>
      <c r="F33" s="256"/>
      <c r="G33" s="256"/>
      <c r="H33" s="256"/>
      <c r="I33" s="256"/>
      <c r="J33" s="256"/>
      <c r="K33" s="256"/>
      <c r="L33" s="256"/>
      <c r="M33" s="256"/>
      <c r="N33" s="257"/>
      <c r="O33" s="10"/>
    </row>
    <row r="34" spans="1:15" ht="15.75" customHeight="1" x14ac:dyDescent="0.3">
      <c r="A34" s="9"/>
      <c r="B34" s="115"/>
      <c r="C34" s="16"/>
      <c r="D34" s="67" t="s">
        <v>244</v>
      </c>
      <c r="E34" s="261" t="s">
        <v>169</v>
      </c>
      <c r="F34" s="262"/>
      <c r="G34" s="261" t="s">
        <v>245</v>
      </c>
      <c r="H34" s="262"/>
      <c r="I34" s="232" t="s">
        <v>246</v>
      </c>
      <c r="J34" s="233"/>
      <c r="K34" s="237"/>
      <c r="L34" s="239"/>
      <c r="M34" s="239"/>
      <c r="N34" s="238"/>
      <c r="O34" s="10"/>
    </row>
    <row r="35" spans="1:15" ht="15.75" customHeight="1" x14ac:dyDescent="0.3">
      <c r="A35" s="9"/>
      <c r="B35" s="116"/>
      <c r="C35" s="16"/>
      <c r="D35" s="67" t="s">
        <v>247</v>
      </c>
      <c r="E35" s="237" t="s">
        <v>185</v>
      </c>
      <c r="F35" s="239"/>
      <c r="G35" s="239"/>
      <c r="H35" s="238"/>
      <c r="I35" s="232" t="s">
        <v>248</v>
      </c>
      <c r="J35" s="233"/>
      <c r="K35" s="237" t="s">
        <v>249</v>
      </c>
      <c r="L35" s="239"/>
      <c r="M35" s="239"/>
      <c r="N35" s="238"/>
      <c r="O35" s="10"/>
    </row>
    <row r="36" spans="1:15" ht="1.5" customHeight="1" x14ac:dyDescent="0.3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4"/>
    </row>
    <row r="37" spans="1:15" ht="5.0999999999999996" customHeight="1" x14ac:dyDescent="0.3"/>
    <row r="38" spans="1:15" ht="1.5" customHeight="1" x14ac:dyDescent="0.3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8"/>
    </row>
    <row r="39" spans="1:15" ht="15.75" customHeight="1" x14ac:dyDescent="0.3">
      <c r="A39" s="9"/>
      <c r="B39" s="101" t="s">
        <v>200</v>
      </c>
      <c r="C39" s="16"/>
      <c r="D39" s="240" t="s">
        <v>250</v>
      </c>
      <c r="E39" s="68" t="s">
        <v>251</v>
      </c>
      <c r="F39" s="242" t="s">
        <v>289</v>
      </c>
      <c r="G39" s="243"/>
      <c r="H39" s="68" t="s">
        <v>252</v>
      </c>
      <c r="I39" s="224"/>
      <c r="J39" s="225"/>
      <c r="K39" s="225"/>
      <c r="L39" s="225"/>
      <c r="M39" s="225"/>
      <c r="N39" s="226"/>
      <c r="O39" s="10"/>
    </row>
    <row r="40" spans="1:15" ht="15.75" customHeight="1" x14ac:dyDescent="0.3">
      <c r="A40" s="9"/>
      <c r="B40" s="115"/>
      <c r="C40" s="16"/>
      <c r="D40" s="241"/>
      <c r="E40" s="68" t="s">
        <v>253</v>
      </c>
      <c r="F40" s="244"/>
      <c r="G40" s="245"/>
      <c r="H40" s="68" t="s">
        <v>254</v>
      </c>
      <c r="I40" s="112"/>
      <c r="J40" s="113"/>
      <c r="K40" s="68" t="s">
        <v>255</v>
      </c>
      <c r="L40" s="224"/>
      <c r="M40" s="225"/>
      <c r="N40" s="226"/>
      <c r="O40" s="10"/>
    </row>
    <row r="41" spans="1:15" ht="15.75" customHeight="1" x14ac:dyDescent="0.3">
      <c r="A41" s="9"/>
      <c r="B41" s="115"/>
      <c r="C41" s="16"/>
      <c r="D41" s="67" t="s">
        <v>256</v>
      </c>
      <c r="E41" s="68" t="s">
        <v>257</v>
      </c>
      <c r="F41" s="278" t="s">
        <v>258</v>
      </c>
      <c r="G41" s="238"/>
      <c r="H41" s="68" t="s">
        <v>259</v>
      </c>
      <c r="I41" s="237"/>
      <c r="J41" s="238"/>
      <c r="K41" s="232" t="s">
        <v>260</v>
      </c>
      <c r="L41" s="233"/>
      <c r="M41" s="237"/>
      <c r="N41" s="238"/>
      <c r="O41" s="10"/>
    </row>
    <row r="42" spans="1:15" ht="15.75" customHeight="1" x14ac:dyDescent="0.3">
      <c r="A42" s="9"/>
      <c r="B42" s="115"/>
      <c r="C42" s="16"/>
      <c r="D42" s="67" t="s">
        <v>261</v>
      </c>
      <c r="E42" s="224" t="s">
        <v>262</v>
      </c>
      <c r="F42" s="225"/>
      <c r="G42" s="225"/>
      <c r="H42" s="225"/>
      <c r="I42" s="225"/>
      <c r="J42" s="225"/>
      <c r="K42" s="225"/>
      <c r="L42" s="225"/>
      <c r="M42" s="225"/>
      <c r="N42" s="226"/>
      <c r="O42" s="10"/>
    </row>
    <row r="43" spans="1:15" ht="15.75" customHeight="1" x14ac:dyDescent="0.3">
      <c r="A43" s="9"/>
      <c r="B43" s="116"/>
      <c r="C43" s="16"/>
      <c r="D43" s="67" t="s">
        <v>263</v>
      </c>
      <c r="E43" s="224" t="s">
        <v>264</v>
      </c>
      <c r="F43" s="225"/>
      <c r="G43" s="225"/>
      <c r="H43" s="225"/>
      <c r="I43" s="225"/>
      <c r="J43" s="225"/>
      <c r="K43" s="225"/>
      <c r="L43" s="225"/>
      <c r="M43" s="225"/>
      <c r="N43" s="226"/>
      <c r="O43" s="10"/>
    </row>
    <row r="44" spans="1:15" ht="1.5" customHeight="1" x14ac:dyDescent="0.3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4"/>
    </row>
    <row r="45" spans="1:15" ht="5.0999999999999996" customHeight="1" x14ac:dyDescent="0.3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1.5" customHeight="1" x14ac:dyDescent="0.3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8"/>
    </row>
    <row r="47" spans="1:15" ht="15.75" customHeight="1" x14ac:dyDescent="0.3">
      <c r="A47" s="9"/>
      <c r="B47" s="101" t="s">
        <v>201</v>
      </c>
      <c r="C47" s="16"/>
      <c r="D47" s="67" t="s">
        <v>265</v>
      </c>
      <c r="E47" s="224" t="s">
        <v>266</v>
      </c>
      <c r="F47" s="225"/>
      <c r="G47" s="225"/>
      <c r="H47" s="225"/>
      <c r="I47" s="225"/>
      <c r="J47" s="225"/>
      <c r="K47" s="225"/>
      <c r="L47" s="225"/>
      <c r="M47" s="225"/>
      <c r="N47" s="226"/>
      <c r="O47" s="10"/>
    </row>
    <row r="48" spans="1:15" ht="15.75" customHeight="1" x14ac:dyDescent="0.3">
      <c r="A48" s="9"/>
      <c r="B48" s="115"/>
      <c r="C48" s="16"/>
      <c r="D48" s="67" t="s">
        <v>267</v>
      </c>
      <c r="E48" s="273" t="s">
        <v>268</v>
      </c>
      <c r="F48" s="228"/>
      <c r="G48" s="228"/>
      <c r="H48" s="228"/>
      <c r="I48" s="228"/>
      <c r="J48" s="228"/>
      <c r="K48" s="228"/>
      <c r="L48" s="228"/>
      <c r="M48" s="228"/>
      <c r="N48" s="229"/>
      <c r="O48" s="10"/>
    </row>
    <row r="49" spans="1:15" ht="15.75" customHeight="1" x14ac:dyDescent="0.3">
      <c r="A49" s="9"/>
      <c r="B49" s="115"/>
      <c r="C49" s="16"/>
      <c r="D49" s="67" t="s">
        <v>269</v>
      </c>
      <c r="E49" s="270" t="s">
        <v>286</v>
      </c>
      <c r="F49" s="271"/>
      <c r="G49" s="271"/>
      <c r="H49" s="271"/>
      <c r="I49" s="271"/>
      <c r="J49" s="271"/>
      <c r="K49" s="271"/>
      <c r="L49" s="271"/>
      <c r="M49" s="271"/>
      <c r="N49" s="272"/>
      <c r="O49" s="10"/>
    </row>
    <row r="50" spans="1:15" ht="15.75" customHeight="1" x14ac:dyDescent="0.3">
      <c r="A50" s="9"/>
      <c r="B50" s="115"/>
      <c r="C50" s="16"/>
      <c r="D50" s="67" t="s">
        <v>270</v>
      </c>
      <c r="E50" s="230" t="s">
        <v>287</v>
      </c>
      <c r="F50" s="231"/>
      <c r="G50" s="232" t="s">
        <v>271</v>
      </c>
      <c r="H50" s="233"/>
      <c r="I50" s="230" t="s">
        <v>272</v>
      </c>
      <c r="J50" s="231"/>
      <c r="K50" s="232" t="s">
        <v>273</v>
      </c>
      <c r="L50" s="233"/>
      <c r="M50" s="230" t="s">
        <v>274</v>
      </c>
      <c r="N50" s="231"/>
      <c r="O50" s="10"/>
    </row>
    <row r="51" spans="1:15" ht="15.75" customHeight="1" x14ac:dyDescent="0.3">
      <c r="A51" s="9"/>
      <c r="B51" s="115"/>
      <c r="C51" s="16"/>
      <c r="D51" s="234" t="s">
        <v>275</v>
      </c>
      <c r="E51" s="68" t="s">
        <v>276</v>
      </c>
      <c r="F51" s="237" t="s">
        <v>277</v>
      </c>
      <c r="G51" s="238"/>
      <c r="H51" s="68" t="s">
        <v>278</v>
      </c>
      <c r="I51" s="237" t="s">
        <v>279</v>
      </c>
      <c r="J51" s="238"/>
      <c r="K51" s="68" t="s">
        <v>280</v>
      </c>
      <c r="L51" s="237" t="s">
        <v>281</v>
      </c>
      <c r="M51" s="239"/>
      <c r="N51" s="238"/>
      <c r="O51" s="10"/>
    </row>
    <row r="52" spans="1:15" ht="15.75" customHeight="1" x14ac:dyDescent="0.3">
      <c r="A52" s="9"/>
      <c r="B52" s="115"/>
      <c r="C52" s="16"/>
      <c r="D52" s="235"/>
      <c r="E52" s="68" t="s">
        <v>282</v>
      </c>
      <c r="F52" s="224" t="s">
        <v>283</v>
      </c>
      <c r="G52" s="225"/>
      <c r="H52" s="225"/>
      <c r="I52" s="225"/>
      <c r="J52" s="225"/>
      <c r="K52" s="225"/>
      <c r="L52" s="225"/>
      <c r="M52" s="225"/>
      <c r="N52" s="226"/>
      <c r="O52" s="10"/>
    </row>
    <row r="53" spans="1:15" ht="15.75" customHeight="1" x14ac:dyDescent="0.3">
      <c r="A53" s="9"/>
      <c r="B53" s="116"/>
      <c r="C53" s="16"/>
      <c r="D53" s="236"/>
      <c r="E53" s="68" t="s">
        <v>284</v>
      </c>
      <c r="F53" s="269" t="s">
        <v>285</v>
      </c>
      <c r="G53" s="225"/>
      <c r="H53" s="225"/>
      <c r="I53" s="225"/>
      <c r="J53" s="225"/>
      <c r="K53" s="225"/>
      <c r="L53" s="225"/>
      <c r="M53" s="225"/>
      <c r="N53" s="226"/>
      <c r="O53" s="10"/>
    </row>
    <row r="54" spans="1:15" ht="1.5" customHeight="1" x14ac:dyDescent="0.3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4"/>
    </row>
    <row r="55" spans="1:15" ht="31.5" x14ac:dyDescent="0.3">
      <c r="B55" s="144" t="s">
        <v>183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</row>
    <row r="56" spans="1:15" ht="11.25" customHeight="1" x14ac:dyDescent="0.3"/>
    <row r="57" spans="1:15" ht="15" customHeight="1" x14ac:dyDescent="0.3">
      <c r="B57" s="146" t="s">
        <v>184</v>
      </c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</row>
    <row r="58" spans="1:15" ht="15" customHeight="1" x14ac:dyDescent="0.3">
      <c r="B58" s="146" t="s">
        <v>55</v>
      </c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</row>
    <row r="59" spans="1:15" ht="15" customHeight="1" x14ac:dyDescent="0.3">
      <c r="B59" s="146" t="s">
        <v>56</v>
      </c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</row>
    <row r="60" spans="1:15" ht="7.5" customHeight="1" thickBot="1" x14ac:dyDescent="0.3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5" ht="22.5" customHeight="1" x14ac:dyDescent="0.3">
      <c r="A61" s="4"/>
      <c r="B61" s="147" t="s">
        <v>16</v>
      </c>
      <c r="C61" s="147"/>
      <c r="D61" s="147"/>
      <c r="E61" s="147"/>
      <c r="F61" s="147"/>
      <c r="G61" s="147"/>
      <c r="H61" s="147"/>
      <c r="I61" s="148"/>
      <c r="J61" s="149" t="s">
        <v>58</v>
      </c>
      <c r="K61" s="150"/>
      <c r="L61" s="147" t="s">
        <v>4</v>
      </c>
      <c r="M61" s="147"/>
      <c r="N61" s="147"/>
      <c r="O61" s="4"/>
    </row>
    <row r="62" spans="1:15" ht="22.5" customHeight="1" thickBot="1" x14ac:dyDescent="0.35">
      <c r="A62" s="5"/>
      <c r="B62" s="151" t="s">
        <v>15</v>
      </c>
      <c r="C62" s="151"/>
      <c r="D62" s="151"/>
      <c r="E62" s="151"/>
      <c r="F62" s="151"/>
      <c r="G62" s="151"/>
      <c r="H62" s="151"/>
      <c r="I62" s="152"/>
      <c r="J62" s="153" t="s">
        <v>57</v>
      </c>
      <c r="K62" s="154"/>
      <c r="L62" s="268" t="s">
        <v>189</v>
      </c>
      <c r="M62" s="268"/>
      <c r="N62" s="268"/>
      <c r="O62" s="5"/>
    </row>
    <row r="63" spans="1:15" ht="10.5" customHeight="1" x14ac:dyDescent="0.3"/>
    <row r="64" spans="1:15" ht="1.5" customHeight="1" x14ac:dyDescent="0.3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8"/>
    </row>
    <row r="65" spans="1:15" ht="15.75" customHeight="1" x14ac:dyDescent="0.3">
      <c r="A65" s="9"/>
      <c r="B65" s="101" t="s">
        <v>43</v>
      </c>
      <c r="C65" s="156"/>
      <c r="D65" s="67" t="s">
        <v>13</v>
      </c>
      <c r="E65" s="255"/>
      <c r="F65" s="256"/>
      <c r="G65" s="256"/>
      <c r="H65" s="256"/>
      <c r="I65" s="256"/>
      <c r="J65" s="257"/>
      <c r="K65" s="232" t="s">
        <v>10</v>
      </c>
      <c r="L65" s="233"/>
      <c r="M65" s="261"/>
      <c r="N65" s="262"/>
      <c r="O65" s="10"/>
    </row>
    <row r="66" spans="1:15" ht="15.75" customHeight="1" x14ac:dyDescent="0.3">
      <c r="A66" s="9"/>
      <c r="B66" s="115"/>
      <c r="C66" s="156"/>
      <c r="D66" s="67" t="s">
        <v>7</v>
      </c>
      <c r="E66" s="255"/>
      <c r="F66" s="256"/>
      <c r="G66" s="256"/>
      <c r="H66" s="256"/>
      <c r="I66" s="256"/>
      <c r="J66" s="257"/>
      <c r="K66" s="232" t="s">
        <v>9</v>
      </c>
      <c r="L66" s="233"/>
      <c r="M66" s="261"/>
      <c r="N66" s="262"/>
      <c r="O66" s="10"/>
    </row>
    <row r="67" spans="1:15" ht="15.75" customHeight="1" x14ac:dyDescent="0.3">
      <c r="A67" s="9"/>
      <c r="B67" s="115"/>
      <c r="C67" s="156"/>
      <c r="D67" s="67" t="s">
        <v>11</v>
      </c>
      <c r="E67" s="255"/>
      <c r="F67" s="256"/>
      <c r="G67" s="256"/>
      <c r="H67" s="257"/>
      <c r="I67" s="232" t="s">
        <v>1</v>
      </c>
      <c r="J67" s="233"/>
      <c r="K67" s="261"/>
      <c r="L67" s="263"/>
      <c r="M67" s="263"/>
      <c r="N67" s="262"/>
      <c r="O67" s="10"/>
    </row>
    <row r="68" spans="1:15" ht="15.75" customHeight="1" x14ac:dyDescent="0.3">
      <c r="A68" s="9"/>
      <c r="B68" s="115"/>
      <c r="C68" s="156"/>
      <c r="D68" s="67" t="s">
        <v>12</v>
      </c>
      <c r="E68" s="255"/>
      <c r="F68" s="256"/>
      <c r="G68" s="256"/>
      <c r="H68" s="256"/>
      <c r="I68" s="256"/>
      <c r="J68" s="256"/>
      <c r="K68" s="256"/>
      <c r="L68" s="256"/>
      <c r="M68" s="256"/>
      <c r="N68" s="257"/>
      <c r="O68" s="10"/>
    </row>
    <row r="69" spans="1:15" ht="15.75" customHeight="1" x14ac:dyDescent="0.3">
      <c r="A69" s="9"/>
      <c r="B69" s="115"/>
      <c r="C69" s="156"/>
      <c r="D69" s="67" t="s">
        <v>3</v>
      </c>
      <c r="E69" s="261"/>
      <c r="F69" s="263"/>
      <c r="G69" s="263"/>
      <c r="H69" s="262"/>
      <c r="I69" s="232" t="s">
        <v>2</v>
      </c>
      <c r="J69" s="233"/>
      <c r="K69" s="261"/>
      <c r="L69" s="263"/>
      <c r="M69" s="263"/>
      <c r="N69" s="262"/>
      <c r="O69" s="10"/>
    </row>
    <row r="70" spans="1:15" ht="15.75" customHeight="1" x14ac:dyDescent="0.3">
      <c r="A70" s="9"/>
      <c r="B70" s="115"/>
      <c r="C70" s="156"/>
      <c r="D70" s="67" t="s">
        <v>5</v>
      </c>
      <c r="E70" s="264" t="s">
        <v>62</v>
      </c>
      <c r="F70" s="265"/>
      <c r="G70" s="232" t="s">
        <v>14</v>
      </c>
      <c r="H70" s="233"/>
      <c r="I70" s="266" t="s">
        <v>175</v>
      </c>
      <c r="J70" s="267"/>
      <c r="K70" s="232" t="s">
        <v>8</v>
      </c>
      <c r="L70" s="233"/>
      <c r="M70" s="266" t="s">
        <v>175</v>
      </c>
      <c r="N70" s="267"/>
      <c r="O70" s="10"/>
    </row>
    <row r="71" spans="1:15" ht="15.75" customHeight="1" x14ac:dyDescent="0.3">
      <c r="A71" s="9"/>
      <c r="B71" s="115"/>
      <c r="C71" s="156"/>
      <c r="D71" s="67" t="s">
        <v>0</v>
      </c>
      <c r="E71" s="255"/>
      <c r="F71" s="256"/>
      <c r="G71" s="256"/>
      <c r="H71" s="256"/>
      <c r="I71" s="256"/>
      <c r="J71" s="256"/>
      <c r="K71" s="256"/>
      <c r="L71" s="256"/>
      <c r="M71" s="256"/>
      <c r="N71" s="257"/>
      <c r="O71" s="10"/>
    </row>
    <row r="72" spans="1:15" ht="15.75" customHeight="1" x14ac:dyDescent="0.3">
      <c r="A72" s="9"/>
      <c r="B72" s="116"/>
      <c r="C72" s="156"/>
      <c r="D72" s="67" t="s">
        <v>6</v>
      </c>
      <c r="E72" s="269"/>
      <c r="F72" s="256"/>
      <c r="G72" s="256"/>
      <c r="H72" s="256"/>
      <c r="I72" s="256"/>
      <c r="J72" s="256"/>
      <c r="K72" s="256"/>
      <c r="L72" s="256"/>
      <c r="M72" s="256"/>
      <c r="N72" s="257"/>
      <c r="O72" s="10"/>
    </row>
    <row r="73" spans="1:15" ht="1.5" customHeight="1" x14ac:dyDescent="0.3">
      <c r="A73" s="11"/>
      <c r="B73" s="12"/>
      <c r="C73" s="12"/>
      <c r="D73" s="12"/>
      <c r="E73" s="12"/>
      <c r="F73" s="13"/>
      <c r="G73" s="13"/>
      <c r="H73" s="13"/>
      <c r="I73" s="13"/>
      <c r="J73" s="13"/>
      <c r="K73" s="13"/>
      <c r="L73" s="13"/>
      <c r="M73" s="13"/>
      <c r="N73" s="12"/>
      <c r="O73" s="14"/>
    </row>
    <row r="74" spans="1:15" ht="5.0999999999999996" customHeight="1" x14ac:dyDescent="0.3">
      <c r="F74" s="2"/>
      <c r="G74" s="2"/>
      <c r="H74" s="2"/>
      <c r="I74" s="2"/>
      <c r="J74" s="2"/>
      <c r="K74" s="2"/>
      <c r="L74" s="2"/>
      <c r="M74" s="2"/>
    </row>
    <row r="75" spans="1:15" ht="1.5" customHeight="1" x14ac:dyDescent="0.3">
      <c r="A75" s="6"/>
      <c r="B75" s="7"/>
      <c r="C75" s="7"/>
      <c r="D75" s="7"/>
      <c r="E75" s="7"/>
      <c r="F75" s="15"/>
      <c r="G75" s="15"/>
      <c r="H75" s="15"/>
      <c r="I75" s="15"/>
      <c r="J75" s="15"/>
      <c r="K75" s="15"/>
      <c r="L75" s="15"/>
      <c r="M75" s="15"/>
      <c r="N75" s="7"/>
      <c r="O75" s="8"/>
    </row>
    <row r="76" spans="1:15" ht="6" customHeight="1" x14ac:dyDescent="0.3">
      <c r="A76" s="9"/>
      <c r="B76" s="101" t="s">
        <v>44</v>
      </c>
      <c r="C76" s="16"/>
      <c r="D76" s="246"/>
      <c r="E76" s="247"/>
      <c r="F76" s="247"/>
      <c r="G76" s="247"/>
      <c r="H76" s="247"/>
      <c r="I76" s="247"/>
      <c r="J76" s="247"/>
      <c r="K76" s="247"/>
      <c r="L76" s="247"/>
      <c r="M76" s="247"/>
      <c r="N76" s="248"/>
      <c r="O76" s="10"/>
    </row>
    <row r="77" spans="1:15" ht="65.25" customHeight="1" x14ac:dyDescent="0.3">
      <c r="A77" s="9"/>
      <c r="B77" s="115"/>
      <c r="C77" s="16"/>
      <c r="D77" s="249"/>
      <c r="E77" s="250"/>
      <c r="F77" s="250"/>
      <c r="G77" s="250"/>
      <c r="H77" s="250"/>
      <c r="I77" s="250"/>
      <c r="J77" s="250"/>
      <c r="K77" s="250"/>
      <c r="L77" s="250"/>
      <c r="M77" s="250"/>
      <c r="N77" s="251"/>
      <c r="O77" s="10"/>
    </row>
    <row r="78" spans="1:15" ht="6" customHeight="1" x14ac:dyDescent="0.3">
      <c r="A78" s="9"/>
      <c r="B78" s="116"/>
      <c r="C78" s="16"/>
      <c r="D78" s="252"/>
      <c r="E78" s="253"/>
      <c r="F78" s="253"/>
      <c r="G78" s="253"/>
      <c r="H78" s="253"/>
      <c r="I78" s="253"/>
      <c r="J78" s="253"/>
      <c r="K78" s="253"/>
      <c r="L78" s="253"/>
      <c r="M78" s="253"/>
      <c r="N78" s="254"/>
      <c r="O78" s="10"/>
    </row>
    <row r="79" spans="1:15" ht="1.5" customHeight="1" x14ac:dyDescent="0.3">
      <c r="A79" s="11"/>
      <c r="B79" s="12"/>
      <c r="C79" s="12"/>
      <c r="D79" s="12"/>
      <c r="E79" s="12"/>
      <c r="F79" s="13"/>
      <c r="G79" s="13"/>
      <c r="H79" s="13"/>
      <c r="I79" s="13"/>
      <c r="J79" s="13"/>
      <c r="K79" s="13"/>
      <c r="L79" s="13"/>
      <c r="M79" s="13"/>
      <c r="N79" s="12"/>
      <c r="O79" s="14"/>
    </row>
    <row r="80" spans="1:15" ht="5.0999999999999996" customHeight="1" x14ac:dyDescent="0.3">
      <c r="F80" s="2"/>
      <c r="G80" s="2"/>
      <c r="H80" s="2"/>
      <c r="I80" s="2"/>
      <c r="J80" s="2"/>
      <c r="K80" s="2"/>
      <c r="L80" s="2"/>
      <c r="M80" s="2"/>
    </row>
    <row r="81" spans="1:15" ht="1.5" customHeight="1" x14ac:dyDescent="0.3">
      <c r="A81" s="6"/>
      <c r="B81" s="7"/>
      <c r="C81" s="7"/>
      <c r="D81" s="7"/>
      <c r="E81" s="7"/>
      <c r="F81" s="15"/>
      <c r="G81" s="15"/>
      <c r="H81" s="15"/>
      <c r="I81" s="15"/>
      <c r="J81" s="15"/>
      <c r="K81" s="15"/>
      <c r="L81" s="15"/>
      <c r="M81" s="15"/>
      <c r="N81" s="7"/>
      <c r="O81" s="8"/>
    </row>
    <row r="82" spans="1:15" ht="15.75" customHeight="1" x14ac:dyDescent="0.3">
      <c r="A82" s="9"/>
      <c r="B82" s="101" t="s">
        <v>45</v>
      </c>
      <c r="C82" s="16"/>
      <c r="D82" s="67" t="s">
        <v>19</v>
      </c>
      <c r="E82" s="255"/>
      <c r="F82" s="256"/>
      <c r="G82" s="256"/>
      <c r="H82" s="256"/>
      <c r="I82" s="256"/>
      <c r="J82" s="256"/>
      <c r="K82" s="256"/>
      <c r="L82" s="256"/>
      <c r="M82" s="256"/>
      <c r="N82" s="257"/>
      <c r="O82" s="10"/>
    </row>
    <row r="83" spans="1:15" ht="15.75" customHeight="1" x14ac:dyDescent="0.3">
      <c r="A83" s="9"/>
      <c r="B83" s="102"/>
      <c r="C83" s="16"/>
      <c r="D83" s="234" t="s">
        <v>20</v>
      </c>
      <c r="E83" s="258" t="s">
        <v>187</v>
      </c>
      <c r="F83" s="259"/>
      <c r="G83" s="259"/>
      <c r="H83" s="259"/>
      <c r="I83" s="259"/>
      <c r="J83" s="259"/>
      <c r="K83" s="259"/>
      <c r="L83" s="259"/>
      <c r="M83" s="259"/>
      <c r="N83" s="260"/>
      <c r="O83" s="10"/>
    </row>
    <row r="84" spans="1:15" ht="15.75" customHeight="1" x14ac:dyDescent="0.3">
      <c r="A84" s="9"/>
      <c r="B84" s="102"/>
      <c r="C84" s="16"/>
      <c r="D84" s="236"/>
      <c r="E84" s="258" t="s">
        <v>186</v>
      </c>
      <c r="F84" s="259"/>
      <c r="G84" s="259"/>
      <c r="H84" s="259"/>
      <c r="I84" s="259"/>
      <c r="J84" s="259"/>
      <c r="K84" s="259"/>
      <c r="L84" s="259"/>
      <c r="M84" s="259"/>
      <c r="N84" s="260"/>
      <c r="O84" s="10"/>
    </row>
    <row r="85" spans="1:15" ht="15.75" customHeight="1" x14ac:dyDescent="0.3">
      <c r="A85" s="9"/>
      <c r="B85" s="102"/>
      <c r="C85" s="16"/>
      <c r="D85" s="234" t="s">
        <v>21</v>
      </c>
      <c r="E85" s="258" t="s">
        <v>187</v>
      </c>
      <c r="F85" s="259"/>
      <c r="G85" s="259"/>
      <c r="H85" s="259"/>
      <c r="I85" s="259"/>
      <c r="J85" s="259"/>
      <c r="K85" s="259"/>
      <c r="L85" s="259"/>
      <c r="M85" s="259"/>
      <c r="N85" s="260"/>
      <c r="O85" s="10"/>
    </row>
    <row r="86" spans="1:15" ht="15.75" customHeight="1" x14ac:dyDescent="0.3">
      <c r="A86" s="9"/>
      <c r="B86" s="102"/>
      <c r="C86" s="16"/>
      <c r="D86" s="236"/>
      <c r="E86" s="258" t="s">
        <v>18</v>
      </c>
      <c r="F86" s="259"/>
      <c r="G86" s="259"/>
      <c r="H86" s="259"/>
      <c r="I86" s="259"/>
      <c r="J86" s="259"/>
      <c r="K86" s="259"/>
      <c r="L86" s="259"/>
      <c r="M86" s="259"/>
      <c r="N86" s="260"/>
      <c r="O86" s="10"/>
    </row>
    <row r="87" spans="1:15" ht="15.75" customHeight="1" x14ac:dyDescent="0.3">
      <c r="A87" s="9"/>
      <c r="B87" s="102"/>
      <c r="C87" s="16"/>
      <c r="D87" s="67" t="s">
        <v>22</v>
      </c>
      <c r="E87" s="255"/>
      <c r="F87" s="256"/>
      <c r="G87" s="256"/>
      <c r="H87" s="256"/>
      <c r="I87" s="256"/>
      <c r="J87" s="256"/>
      <c r="K87" s="256"/>
      <c r="L87" s="256"/>
      <c r="M87" s="256"/>
      <c r="N87" s="257"/>
      <c r="O87" s="10"/>
    </row>
    <row r="88" spans="1:15" ht="15.75" customHeight="1" x14ac:dyDescent="0.3">
      <c r="A88" s="9"/>
      <c r="B88" s="102"/>
      <c r="C88" s="16"/>
      <c r="D88" s="67" t="s">
        <v>23</v>
      </c>
      <c r="E88" s="261" t="s">
        <v>169</v>
      </c>
      <c r="F88" s="262"/>
      <c r="G88" s="261" t="s">
        <v>168</v>
      </c>
      <c r="H88" s="262"/>
      <c r="I88" s="232" t="s">
        <v>59</v>
      </c>
      <c r="J88" s="233"/>
      <c r="K88" s="237"/>
      <c r="L88" s="239"/>
      <c r="M88" s="239"/>
      <c r="N88" s="238"/>
      <c r="O88" s="10"/>
    </row>
    <row r="89" spans="1:15" ht="15.75" customHeight="1" x14ac:dyDescent="0.3">
      <c r="A89" s="9"/>
      <c r="B89" s="103"/>
      <c r="C89" s="16"/>
      <c r="D89" s="67" t="s">
        <v>24</v>
      </c>
      <c r="E89" s="237"/>
      <c r="F89" s="239"/>
      <c r="G89" s="239"/>
      <c r="H89" s="238"/>
      <c r="I89" s="232" t="s">
        <v>25</v>
      </c>
      <c r="J89" s="233"/>
      <c r="K89" s="237"/>
      <c r="L89" s="239"/>
      <c r="M89" s="239"/>
      <c r="N89" s="238"/>
      <c r="O89" s="10"/>
    </row>
    <row r="90" spans="1:15" ht="1.5" customHeight="1" x14ac:dyDescent="0.3">
      <c r="A90" s="11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4"/>
    </row>
    <row r="91" spans="1:15" ht="5.0999999999999996" customHeight="1" x14ac:dyDescent="0.3"/>
    <row r="92" spans="1:15" ht="1.5" customHeight="1" x14ac:dyDescent="0.3">
      <c r="A92" s="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8"/>
    </row>
    <row r="93" spans="1:15" ht="15.75" customHeight="1" x14ac:dyDescent="0.3">
      <c r="A93" s="9"/>
      <c r="B93" s="101" t="s">
        <v>46</v>
      </c>
      <c r="C93" s="16"/>
      <c r="D93" s="240" t="s">
        <v>26</v>
      </c>
      <c r="E93" s="68" t="s">
        <v>27</v>
      </c>
      <c r="F93" s="242">
        <v>0</v>
      </c>
      <c r="G93" s="243"/>
      <c r="H93" s="68" t="s">
        <v>32</v>
      </c>
      <c r="I93" s="224"/>
      <c r="J93" s="225"/>
      <c r="K93" s="225"/>
      <c r="L93" s="225"/>
      <c r="M93" s="225"/>
      <c r="N93" s="226"/>
      <c r="O93" s="10"/>
    </row>
    <row r="94" spans="1:15" ht="15.75" customHeight="1" x14ac:dyDescent="0.3">
      <c r="A94" s="9"/>
      <c r="B94" s="102"/>
      <c r="C94" s="16"/>
      <c r="D94" s="241"/>
      <c r="E94" s="68" t="s">
        <v>28</v>
      </c>
      <c r="F94" s="244">
        <v>0</v>
      </c>
      <c r="G94" s="245"/>
      <c r="H94" s="68" t="s">
        <v>30</v>
      </c>
      <c r="I94" s="112"/>
      <c r="J94" s="113"/>
      <c r="K94" s="68" t="s">
        <v>36</v>
      </c>
      <c r="L94" s="224"/>
      <c r="M94" s="225"/>
      <c r="N94" s="226"/>
      <c r="O94" s="10"/>
    </row>
    <row r="95" spans="1:15" ht="15.75" customHeight="1" x14ac:dyDescent="0.3">
      <c r="A95" s="9"/>
      <c r="B95" s="102"/>
      <c r="C95" s="16"/>
      <c r="D95" s="67" t="s">
        <v>29</v>
      </c>
      <c r="E95" s="68" t="s">
        <v>31</v>
      </c>
      <c r="F95" s="237"/>
      <c r="G95" s="238"/>
      <c r="H95" s="68" t="s">
        <v>33</v>
      </c>
      <c r="I95" s="237"/>
      <c r="J95" s="238"/>
      <c r="K95" s="232" t="s">
        <v>35</v>
      </c>
      <c r="L95" s="233"/>
      <c r="M95" s="237"/>
      <c r="N95" s="238"/>
      <c r="O95" s="10"/>
    </row>
    <row r="96" spans="1:15" ht="15.75" customHeight="1" x14ac:dyDescent="0.3">
      <c r="A96" s="9"/>
      <c r="B96" s="102"/>
      <c r="C96" s="16"/>
      <c r="D96" s="67" t="s">
        <v>34</v>
      </c>
      <c r="E96" s="224"/>
      <c r="F96" s="225"/>
      <c r="G96" s="225"/>
      <c r="H96" s="225"/>
      <c r="I96" s="225"/>
      <c r="J96" s="225"/>
      <c r="K96" s="225"/>
      <c r="L96" s="225"/>
      <c r="M96" s="225"/>
      <c r="N96" s="226"/>
      <c r="O96" s="10"/>
    </row>
    <row r="97" spans="1:15" ht="15.75" customHeight="1" x14ac:dyDescent="0.3">
      <c r="A97" s="9"/>
      <c r="B97" s="103"/>
      <c r="C97" s="16"/>
      <c r="D97" s="67" t="s">
        <v>52</v>
      </c>
      <c r="E97" s="224"/>
      <c r="F97" s="225"/>
      <c r="G97" s="225"/>
      <c r="H97" s="225"/>
      <c r="I97" s="225"/>
      <c r="J97" s="225"/>
      <c r="K97" s="225"/>
      <c r="L97" s="225"/>
      <c r="M97" s="225"/>
      <c r="N97" s="226"/>
      <c r="O97" s="10"/>
    </row>
    <row r="98" spans="1:15" ht="1.5" customHeight="1" x14ac:dyDescent="0.3">
      <c r="A98" s="11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4"/>
    </row>
    <row r="99" spans="1:15" ht="5.0999999999999996" customHeight="1" x14ac:dyDescent="0.3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</row>
    <row r="100" spans="1:15" ht="1.5" customHeight="1" x14ac:dyDescent="0.3">
      <c r="A100" s="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8"/>
    </row>
    <row r="101" spans="1:15" ht="15.75" customHeight="1" x14ac:dyDescent="0.3">
      <c r="A101" s="9"/>
      <c r="B101" s="101" t="s">
        <v>47</v>
      </c>
      <c r="C101" s="16"/>
      <c r="D101" s="67" t="s">
        <v>51</v>
      </c>
      <c r="E101" s="224"/>
      <c r="F101" s="225"/>
      <c r="G101" s="225"/>
      <c r="H101" s="225"/>
      <c r="I101" s="225"/>
      <c r="J101" s="225"/>
      <c r="K101" s="225"/>
      <c r="L101" s="225"/>
      <c r="M101" s="225"/>
      <c r="N101" s="226"/>
      <c r="O101" s="10"/>
    </row>
    <row r="102" spans="1:15" ht="15.75" customHeight="1" x14ac:dyDescent="0.3">
      <c r="A102" s="9"/>
      <c r="B102" s="102"/>
      <c r="C102" s="16"/>
      <c r="D102" s="67" t="s">
        <v>48</v>
      </c>
      <c r="E102" s="227"/>
      <c r="F102" s="228"/>
      <c r="G102" s="228"/>
      <c r="H102" s="228"/>
      <c r="I102" s="228"/>
      <c r="J102" s="228"/>
      <c r="K102" s="228"/>
      <c r="L102" s="228"/>
      <c r="M102" s="228"/>
      <c r="N102" s="229"/>
      <c r="O102" s="10"/>
    </row>
    <row r="103" spans="1:15" ht="15.75" customHeight="1" x14ac:dyDescent="0.3">
      <c r="A103" s="9"/>
      <c r="B103" s="102"/>
      <c r="C103" s="16"/>
      <c r="D103" s="67" t="s">
        <v>49</v>
      </c>
      <c r="E103" s="224"/>
      <c r="F103" s="225"/>
      <c r="G103" s="225"/>
      <c r="H103" s="225"/>
      <c r="I103" s="225"/>
      <c r="J103" s="225"/>
      <c r="K103" s="225"/>
      <c r="L103" s="225"/>
      <c r="M103" s="225"/>
      <c r="N103" s="226"/>
      <c r="O103" s="10"/>
    </row>
    <row r="104" spans="1:15" ht="15.75" customHeight="1" x14ac:dyDescent="0.3">
      <c r="A104" s="9"/>
      <c r="B104" s="102"/>
      <c r="C104" s="16"/>
      <c r="D104" s="67" t="s">
        <v>50</v>
      </c>
      <c r="E104" s="230"/>
      <c r="F104" s="231"/>
      <c r="G104" s="232" t="s">
        <v>41</v>
      </c>
      <c r="H104" s="233"/>
      <c r="I104" s="230"/>
      <c r="J104" s="231"/>
      <c r="K104" s="232" t="s">
        <v>42</v>
      </c>
      <c r="L104" s="233"/>
      <c r="M104" s="230"/>
      <c r="N104" s="231"/>
      <c r="O104" s="10"/>
    </row>
    <row r="105" spans="1:15" ht="15.75" customHeight="1" x14ac:dyDescent="0.3">
      <c r="A105" s="9"/>
      <c r="B105" s="102"/>
      <c r="C105" s="16"/>
      <c r="D105" s="234" t="s">
        <v>54</v>
      </c>
      <c r="E105" s="68" t="s">
        <v>38</v>
      </c>
      <c r="F105" s="237"/>
      <c r="G105" s="238"/>
      <c r="H105" s="68" t="s">
        <v>39</v>
      </c>
      <c r="I105" s="237"/>
      <c r="J105" s="238"/>
      <c r="K105" s="68" t="s">
        <v>53</v>
      </c>
      <c r="L105" s="237"/>
      <c r="M105" s="239"/>
      <c r="N105" s="238"/>
      <c r="O105" s="10"/>
    </row>
    <row r="106" spans="1:15" ht="15.75" customHeight="1" x14ac:dyDescent="0.3">
      <c r="A106" s="9"/>
      <c r="B106" s="102"/>
      <c r="C106" s="16"/>
      <c r="D106" s="235"/>
      <c r="E106" s="68" t="s">
        <v>37</v>
      </c>
      <c r="F106" s="224"/>
      <c r="G106" s="225"/>
      <c r="H106" s="225"/>
      <c r="I106" s="225"/>
      <c r="J106" s="225"/>
      <c r="K106" s="225"/>
      <c r="L106" s="225"/>
      <c r="M106" s="225"/>
      <c r="N106" s="226"/>
      <c r="O106" s="10"/>
    </row>
    <row r="107" spans="1:15" ht="15.75" customHeight="1" x14ac:dyDescent="0.3">
      <c r="A107" s="9"/>
      <c r="B107" s="103"/>
      <c r="C107" s="16"/>
      <c r="D107" s="236"/>
      <c r="E107" s="68" t="s">
        <v>40</v>
      </c>
      <c r="F107" s="269"/>
      <c r="G107" s="225"/>
      <c r="H107" s="225"/>
      <c r="I107" s="225"/>
      <c r="J107" s="225"/>
      <c r="K107" s="225"/>
      <c r="L107" s="225"/>
      <c r="M107" s="225"/>
      <c r="N107" s="226"/>
      <c r="O107" s="10"/>
    </row>
    <row r="108" spans="1:15" ht="1.5" customHeight="1" x14ac:dyDescent="0.3">
      <c r="A108" s="11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4"/>
    </row>
    <row r="109" spans="1:15" ht="31.5" x14ac:dyDescent="0.3">
      <c r="B109" s="144" t="s">
        <v>183</v>
      </c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</row>
    <row r="110" spans="1:15" ht="11.25" customHeight="1" x14ac:dyDescent="0.3"/>
    <row r="111" spans="1:15" ht="15" customHeight="1" x14ac:dyDescent="0.3">
      <c r="B111" s="146" t="s">
        <v>184</v>
      </c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</row>
    <row r="112" spans="1:15" ht="15" customHeight="1" x14ac:dyDescent="0.3">
      <c r="B112" s="146" t="s">
        <v>55</v>
      </c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</row>
    <row r="113" spans="1:15" ht="15" customHeight="1" x14ac:dyDescent="0.3">
      <c r="B113" s="146" t="s">
        <v>56</v>
      </c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</row>
    <row r="114" spans="1:15" ht="7.5" customHeight="1" thickBot="1" x14ac:dyDescent="0.3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5" ht="22.5" customHeight="1" x14ac:dyDescent="0.3">
      <c r="A115" s="4"/>
      <c r="B115" s="147" t="s">
        <v>16</v>
      </c>
      <c r="C115" s="147"/>
      <c r="D115" s="147"/>
      <c r="E115" s="147"/>
      <c r="F115" s="147"/>
      <c r="G115" s="147"/>
      <c r="H115" s="147"/>
      <c r="I115" s="148"/>
      <c r="J115" s="149" t="s">
        <v>58</v>
      </c>
      <c r="K115" s="150"/>
      <c r="L115" s="147" t="s">
        <v>4</v>
      </c>
      <c r="M115" s="147"/>
      <c r="N115" s="147"/>
      <c r="O115" s="4"/>
    </row>
    <row r="116" spans="1:15" ht="22.5" customHeight="1" thickBot="1" x14ac:dyDescent="0.35">
      <c r="A116" s="5"/>
      <c r="B116" s="151" t="s">
        <v>15</v>
      </c>
      <c r="C116" s="151"/>
      <c r="D116" s="151"/>
      <c r="E116" s="151"/>
      <c r="F116" s="151"/>
      <c r="G116" s="151"/>
      <c r="H116" s="151"/>
      <c r="I116" s="152"/>
      <c r="J116" s="153" t="s">
        <v>57</v>
      </c>
      <c r="K116" s="154"/>
      <c r="L116" s="268" t="s">
        <v>189</v>
      </c>
      <c r="M116" s="268"/>
      <c r="N116" s="268"/>
      <c r="O116" s="5"/>
    </row>
    <row r="117" spans="1:15" ht="10.5" customHeight="1" x14ac:dyDescent="0.3"/>
    <row r="118" spans="1:15" ht="1.5" customHeight="1" x14ac:dyDescent="0.3">
      <c r="A118" s="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8"/>
    </row>
    <row r="119" spans="1:15" ht="15.75" customHeight="1" x14ac:dyDescent="0.3">
      <c r="A119" s="9"/>
      <c r="B119" s="101" t="s">
        <v>43</v>
      </c>
      <c r="C119" s="156"/>
      <c r="D119" s="67" t="s">
        <v>13</v>
      </c>
      <c r="E119" s="255"/>
      <c r="F119" s="256"/>
      <c r="G119" s="256"/>
      <c r="H119" s="256"/>
      <c r="I119" s="256"/>
      <c r="J119" s="257"/>
      <c r="K119" s="232" t="s">
        <v>10</v>
      </c>
      <c r="L119" s="233"/>
      <c r="M119" s="261"/>
      <c r="N119" s="262"/>
      <c r="O119" s="10"/>
    </row>
    <row r="120" spans="1:15" ht="15.75" customHeight="1" x14ac:dyDescent="0.3">
      <c r="A120" s="9"/>
      <c r="B120" s="115"/>
      <c r="C120" s="156"/>
      <c r="D120" s="67" t="s">
        <v>7</v>
      </c>
      <c r="E120" s="255"/>
      <c r="F120" s="256"/>
      <c r="G120" s="256"/>
      <c r="H120" s="256"/>
      <c r="I120" s="256"/>
      <c r="J120" s="257"/>
      <c r="K120" s="232" t="s">
        <v>9</v>
      </c>
      <c r="L120" s="233"/>
      <c r="M120" s="261" t="s">
        <v>188</v>
      </c>
      <c r="N120" s="262"/>
      <c r="O120" s="10"/>
    </row>
    <row r="121" spans="1:15" ht="15.75" customHeight="1" x14ac:dyDescent="0.3">
      <c r="A121" s="9"/>
      <c r="B121" s="115"/>
      <c r="C121" s="156"/>
      <c r="D121" s="67" t="s">
        <v>11</v>
      </c>
      <c r="E121" s="255"/>
      <c r="F121" s="256"/>
      <c r="G121" s="256"/>
      <c r="H121" s="257"/>
      <c r="I121" s="232" t="s">
        <v>1</v>
      </c>
      <c r="J121" s="233"/>
      <c r="K121" s="261"/>
      <c r="L121" s="263"/>
      <c r="M121" s="263"/>
      <c r="N121" s="262"/>
      <c r="O121" s="10"/>
    </row>
    <row r="122" spans="1:15" ht="15.75" customHeight="1" x14ac:dyDescent="0.3">
      <c r="A122" s="9"/>
      <c r="B122" s="115"/>
      <c r="C122" s="156"/>
      <c r="D122" s="67" t="s">
        <v>12</v>
      </c>
      <c r="E122" s="255"/>
      <c r="F122" s="256"/>
      <c r="G122" s="256"/>
      <c r="H122" s="256"/>
      <c r="I122" s="256"/>
      <c r="J122" s="256"/>
      <c r="K122" s="256"/>
      <c r="L122" s="256"/>
      <c r="M122" s="256"/>
      <c r="N122" s="257"/>
      <c r="O122" s="10"/>
    </row>
    <row r="123" spans="1:15" ht="15.75" customHeight="1" x14ac:dyDescent="0.3">
      <c r="A123" s="9"/>
      <c r="B123" s="115"/>
      <c r="C123" s="156"/>
      <c r="D123" s="67" t="s">
        <v>3</v>
      </c>
      <c r="E123" s="261"/>
      <c r="F123" s="263"/>
      <c r="G123" s="263"/>
      <c r="H123" s="262"/>
      <c r="I123" s="232" t="s">
        <v>2</v>
      </c>
      <c r="J123" s="233"/>
      <c r="K123" s="261"/>
      <c r="L123" s="263"/>
      <c r="M123" s="263"/>
      <c r="N123" s="262"/>
      <c r="O123" s="10"/>
    </row>
    <row r="124" spans="1:15" ht="15.75" customHeight="1" x14ac:dyDescent="0.3">
      <c r="A124" s="9"/>
      <c r="B124" s="115"/>
      <c r="C124" s="156"/>
      <c r="D124" s="67" t="s">
        <v>5</v>
      </c>
      <c r="E124" s="264" t="s">
        <v>62</v>
      </c>
      <c r="F124" s="265"/>
      <c r="G124" s="232" t="s">
        <v>14</v>
      </c>
      <c r="H124" s="233"/>
      <c r="I124" s="266" t="s">
        <v>175</v>
      </c>
      <c r="J124" s="267"/>
      <c r="K124" s="232" t="s">
        <v>8</v>
      </c>
      <c r="L124" s="233"/>
      <c r="M124" s="266" t="s">
        <v>175</v>
      </c>
      <c r="N124" s="267"/>
      <c r="O124" s="10"/>
    </row>
    <row r="125" spans="1:15" ht="15.75" customHeight="1" x14ac:dyDescent="0.3">
      <c r="A125" s="9"/>
      <c r="B125" s="115"/>
      <c r="C125" s="156"/>
      <c r="D125" s="67" t="s">
        <v>0</v>
      </c>
      <c r="E125" s="255"/>
      <c r="F125" s="256"/>
      <c r="G125" s="256"/>
      <c r="H125" s="256"/>
      <c r="I125" s="256"/>
      <c r="J125" s="256"/>
      <c r="K125" s="256"/>
      <c r="L125" s="256"/>
      <c r="M125" s="256"/>
      <c r="N125" s="257"/>
      <c r="O125" s="10"/>
    </row>
    <row r="126" spans="1:15" ht="15.75" customHeight="1" x14ac:dyDescent="0.3">
      <c r="A126" s="9"/>
      <c r="B126" s="116"/>
      <c r="C126" s="156"/>
      <c r="D126" s="67" t="s">
        <v>6</v>
      </c>
      <c r="E126" s="269"/>
      <c r="F126" s="256"/>
      <c r="G126" s="256"/>
      <c r="H126" s="256"/>
      <c r="I126" s="256"/>
      <c r="J126" s="256"/>
      <c r="K126" s="256"/>
      <c r="L126" s="256"/>
      <c r="M126" s="256"/>
      <c r="N126" s="257"/>
      <c r="O126" s="10"/>
    </row>
    <row r="127" spans="1:15" ht="1.5" customHeight="1" x14ac:dyDescent="0.3">
      <c r="A127" s="11"/>
      <c r="B127" s="12"/>
      <c r="C127" s="12"/>
      <c r="D127" s="12"/>
      <c r="E127" s="12"/>
      <c r="F127" s="13"/>
      <c r="G127" s="13"/>
      <c r="H127" s="13"/>
      <c r="I127" s="13"/>
      <c r="J127" s="13"/>
      <c r="K127" s="13"/>
      <c r="L127" s="13"/>
      <c r="M127" s="13"/>
      <c r="N127" s="12"/>
      <c r="O127" s="14"/>
    </row>
    <row r="128" spans="1:15" ht="5.0999999999999996" customHeight="1" x14ac:dyDescent="0.3">
      <c r="F128" s="2"/>
      <c r="G128" s="2"/>
      <c r="H128" s="2"/>
      <c r="I128" s="2"/>
      <c r="J128" s="2"/>
      <c r="K128" s="2"/>
      <c r="L128" s="2"/>
      <c r="M128" s="2"/>
    </row>
    <row r="129" spans="1:15" ht="1.5" customHeight="1" x14ac:dyDescent="0.3">
      <c r="A129" s="6"/>
      <c r="B129" s="7"/>
      <c r="C129" s="7"/>
      <c r="D129" s="7"/>
      <c r="E129" s="7"/>
      <c r="F129" s="15"/>
      <c r="G129" s="15"/>
      <c r="H129" s="15"/>
      <c r="I129" s="15"/>
      <c r="J129" s="15"/>
      <c r="K129" s="15"/>
      <c r="L129" s="15"/>
      <c r="M129" s="15"/>
      <c r="N129" s="7"/>
      <c r="O129" s="8"/>
    </row>
    <row r="130" spans="1:15" ht="6" customHeight="1" x14ac:dyDescent="0.3">
      <c r="A130" s="9"/>
      <c r="B130" s="101" t="s">
        <v>44</v>
      </c>
      <c r="C130" s="16"/>
      <c r="D130" s="246"/>
      <c r="E130" s="247"/>
      <c r="F130" s="247"/>
      <c r="G130" s="247"/>
      <c r="H130" s="247"/>
      <c r="I130" s="247"/>
      <c r="J130" s="247"/>
      <c r="K130" s="247"/>
      <c r="L130" s="247"/>
      <c r="M130" s="247"/>
      <c r="N130" s="248"/>
      <c r="O130" s="10"/>
    </row>
    <row r="131" spans="1:15" ht="65.25" customHeight="1" x14ac:dyDescent="0.3">
      <c r="A131" s="9"/>
      <c r="B131" s="115"/>
      <c r="C131" s="16"/>
      <c r="D131" s="274"/>
      <c r="E131" s="279"/>
      <c r="F131" s="279"/>
      <c r="G131" s="279"/>
      <c r="H131" s="279"/>
      <c r="I131" s="279"/>
      <c r="J131" s="279"/>
      <c r="K131" s="279"/>
      <c r="L131" s="279"/>
      <c r="M131" s="279"/>
      <c r="N131" s="280"/>
      <c r="O131" s="10"/>
    </row>
    <row r="132" spans="1:15" ht="6" customHeight="1" x14ac:dyDescent="0.3">
      <c r="A132" s="9"/>
      <c r="B132" s="116"/>
      <c r="C132" s="16"/>
      <c r="D132" s="252"/>
      <c r="E132" s="253"/>
      <c r="F132" s="253"/>
      <c r="G132" s="253"/>
      <c r="H132" s="253"/>
      <c r="I132" s="253"/>
      <c r="J132" s="253"/>
      <c r="K132" s="253"/>
      <c r="L132" s="253"/>
      <c r="M132" s="253"/>
      <c r="N132" s="254"/>
      <c r="O132" s="10"/>
    </row>
    <row r="133" spans="1:15" ht="1.5" customHeight="1" x14ac:dyDescent="0.3">
      <c r="A133" s="11"/>
      <c r="B133" s="12"/>
      <c r="C133" s="12"/>
      <c r="D133" s="12"/>
      <c r="E133" s="12"/>
      <c r="F133" s="13"/>
      <c r="G133" s="13"/>
      <c r="H133" s="13"/>
      <c r="I133" s="13"/>
      <c r="J133" s="13"/>
      <c r="K133" s="13"/>
      <c r="L133" s="13"/>
      <c r="M133" s="13"/>
      <c r="N133" s="12"/>
      <c r="O133" s="14"/>
    </row>
    <row r="134" spans="1:15" ht="5.0999999999999996" customHeight="1" x14ac:dyDescent="0.3">
      <c r="F134" s="2"/>
      <c r="G134" s="2"/>
      <c r="H134" s="2"/>
      <c r="I134" s="2"/>
      <c r="J134" s="2"/>
      <c r="K134" s="2"/>
      <c r="L134" s="2"/>
      <c r="M134" s="2"/>
    </row>
    <row r="135" spans="1:15" ht="1.5" customHeight="1" x14ac:dyDescent="0.3">
      <c r="A135" s="6"/>
      <c r="B135" s="7"/>
      <c r="C135" s="7"/>
      <c r="D135" s="7"/>
      <c r="E135" s="7"/>
      <c r="F135" s="15"/>
      <c r="G135" s="15"/>
      <c r="H135" s="15"/>
      <c r="I135" s="15"/>
      <c r="J135" s="15"/>
      <c r="K135" s="15"/>
      <c r="L135" s="15"/>
      <c r="M135" s="15"/>
      <c r="N135" s="7"/>
      <c r="O135" s="8"/>
    </row>
    <row r="136" spans="1:15" ht="15.75" customHeight="1" x14ac:dyDescent="0.3">
      <c r="A136" s="9"/>
      <c r="B136" s="101" t="s">
        <v>45</v>
      </c>
      <c r="C136" s="16"/>
      <c r="D136" s="67" t="s">
        <v>19</v>
      </c>
      <c r="E136" s="255"/>
      <c r="F136" s="256"/>
      <c r="G136" s="256"/>
      <c r="H136" s="256"/>
      <c r="I136" s="256"/>
      <c r="J136" s="256"/>
      <c r="K136" s="256"/>
      <c r="L136" s="256"/>
      <c r="M136" s="256"/>
      <c r="N136" s="257"/>
      <c r="O136" s="10"/>
    </row>
    <row r="137" spans="1:15" ht="15.75" customHeight="1" x14ac:dyDescent="0.3">
      <c r="A137" s="9"/>
      <c r="B137" s="102"/>
      <c r="C137" s="16"/>
      <c r="D137" s="234" t="s">
        <v>20</v>
      </c>
      <c r="E137" s="258"/>
      <c r="F137" s="259"/>
      <c r="G137" s="259"/>
      <c r="H137" s="259"/>
      <c r="I137" s="259"/>
      <c r="J137" s="259"/>
      <c r="K137" s="259"/>
      <c r="L137" s="259"/>
      <c r="M137" s="259"/>
      <c r="N137" s="260"/>
      <c r="O137" s="10"/>
    </row>
    <row r="138" spans="1:15" ht="15.75" customHeight="1" x14ac:dyDescent="0.3">
      <c r="A138" s="9"/>
      <c r="B138" s="102"/>
      <c r="C138" s="16"/>
      <c r="D138" s="236"/>
      <c r="E138" s="258"/>
      <c r="F138" s="259"/>
      <c r="G138" s="259"/>
      <c r="H138" s="259"/>
      <c r="I138" s="259"/>
      <c r="J138" s="259"/>
      <c r="K138" s="259"/>
      <c r="L138" s="259"/>
      <c r="M138" s="259"/>
      <c r="N138" s="260"/>
      <c r="O138" s="10"/>
    </row>
    <row r="139" spans="1:15" ht="15.75" customHeight="1" x14ac:dyDescent="0.3">
      <c r="A139" s="9"/>
      <c r="B139" s="102"/>
      <c r="C139" s="16"/>
      <c r="D139" s="234" t="s">
        <v>21</v>
      </c>
      <c r="E139" s="258"/>
      <c r="F139" s="259"/>
      <c r="G139" s="259"/>
      <c r="H139" s="259"/>
      <c r="I139" s="259"/>
      <c r="J139" s="259"/>
      <c r="K139" s="259"/>
      <c r="L139" s="259"/>
      <c r="M139" s="259"/>
      <c r="N139" s="260"/>
      <c r="O139" s="10"/>
    </row>
    <row r="140" spans="1:15" ht="15.75" customHeight="1" x14ac:dyDescent="0.3">
      <c r="A140" s="9"/>
      <c r="B140" s="102"/>
      <c r="C140" s="16"/>
      <c r="D140" s="236"/>
      <c r="E140" s="258"/>
      <c r="F140" s="259"/>
      <c r="G140" s="259"/>
      <c r="H140" s="259"/>
      <c r="I140" s="259"/>
      <c r="J140" s="259"/>
      <c r="K140" s="259"/>
      <c r="L140" s="259"/>
      <c r="M140" s="259"/>
      <c r="N140" s="260"/>
      <c r="O140" s="10"/>
    </row>
    <row r="141" spans="1:15" ht="15.75" customHeight="1" x14ac:dyDescent="0.3">
      <c r="A141" s="9"/>
      <c r="B141" s="102"/>
      <c r="C141" s="16"/>
      <c r="D141" s="67" t="s">
        <v>22</v>
      </c>
      <c r="E141" s="255"/>
      <c r="F141" s="256"/>
      <c r="G141" s="256"/>
      <c r="H141" s="256"/>
      <c r="I141" s="256"/>
      <c r="J141" s="256"/>
      <c r="K141" s="256"/>
      <c r="L141" s="256"/>
      <c r="M141" s="256"/>
      <c r="N141" s="257"/>
      <c r="O141" s="10"/>
    </row>
    <row r="142" spans="1:15" ht="15.75" customHeight="1" x14ac:dyDescent="0.3">
      <c r="A142" s="9"/>
      <c r="B142" s="102"/>
      <c r="C142" s="16"/>
      <c r="D142" s="67" t="s">
        <v>23</v>
      </c>
      <c r="E142" s="261" t="s">
        <v>169</v>
      </c>
      <c r="F142" s="262"/>
      <c r="G142" s="261" t="s">
        <v>168</v>
      </c>
      <c r="H142" s="262"/>
      <c r="I142" s="232" t="s">
        <v>59</v>
      </c>
      <c r="J142" s="233"/>
      <c r="K142" s="237"/>
      <c r="L142" s="239"/>
      <c r="M142" s="239"/>
      <c r="N142" s="238"/>
      <c r="O142" s="10"/>
    </row>
    <row r="143" spans="1:15" ht="15.75" customHeight="1" x14ac:dyDescent="0.3">
      <c r="A143" s="9"/>
      <c r="B143" s="103"/>
      <c r="C143" s="16"/>
      <c r="D143" s="67" t="s">
        <v>24</v>
      </c>
      <c r="E143" s="237" t="s">
        <v>185</v>
      </c>
      <c r="F143" s="239"/>
      <c r="G143" s="239"/>
      <c r="H143" s="238"/>
      <c r="I143" s="232" t="s">
        <v>25</v>
      </c>
      <c r="J143" s="233"/>
      <c r="K143" s="237"/>
      <c r="L143" s="239"/>
      <c r="M143" s="239"/>
      <c r="N143" s="238"/>
      <c r="O143" s="10"/>
    </row>
    <row r="144" spans="1:15" ht="1.5" customHeight="1" x14ac:dyDescent="0.3">
      <c r="A144" s="11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4"/>
    </row>
    <row r="145" spans="1:15" ht="5.0999999999999996" customHeight="1" x14ac:dyDescent="0.3"/>
    <row r="146" spans="1:15" ht="1.5" customHeight="1" x14ac:dyDescent="0.3">
      <c r="A146" s="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8"/>
    </row>
    <row r="147" spans="1:15" ht="15.75" customHeight="1" x14ac:dyDescent="0.3">
      <c r="A147" s="9"/>
      <c r="B147" s="101" t="s">
        <v>46</v>
      </c>
      <c r="C147" s="16"/>
      <c r="D147" s="240" t="s">
        <v>26</v>
      </c>
      <c r="E147" s="68" t="s">
        <v>27</v>
      </c>
      <c r="F147" s="242">
        <v>0</v>
      </c>
      <c r="G147" s="243"/>
      <c r="H147" s="68" t="s">
        <v>32</v>
      </c>
      <c r="I147" s="224"/>
      <c r="J147" s="225"/>
      <c r="K147" s="225"/>
      <c r="L147" s="225"/>
      <c r="M147" s="225"/>
      <c r="N147" s="226"/>
      <c r="O147" s="10"/>
    </row>
    <row r="148" spans="1:15" ht="15.75" customHeight="1" x14ac:dyDescent="0.3">
      <c r="A148" s="9"/>
      <c r="B148" s="102"/>
      <c r="C148" s="16"/>
      <c r="D148" s="241"/>
      <c r="E148" s="68" t="s">
        <v>28</v>
      </c>
      <c r="F148" s="244">
        <v>0</v>
      </c>
      <c r="G148" s="245"/>
      <c r="H148" s="68" t="s">
        <v>30</v>
      </c>
      <c r="I148" s="112"/>
      <c r="J148" s="113"/>
      <c r="K148" s="68" t="s">
        <v>36</v>
      </c>
      <c r="L148" s="224"/>
      <c r="M148" s="225"/>
      <c r="N148" s="226"/>
      <c r="O148" s="10"/>
    </row>
    <row r="149" spans="1:15" ht="15.75" customHeight="1" x14ac:dyDescent="0.3">
      <c r="A149" s="9"/>
      <c r="B149" s="102"/>
      <c r="C149" s="16"/>
      <c r="D149" s="67" t="s">
        <v>29</v>
      </c>
      <c r="E149" s="68" t="s">
        <v>31</v>
      </c>
      <c r="F149" s="237" t="s">
        <v>61</v>
      </c>
      <c r="G149" s="238"/>
      <c r="H149" s="68" t="s">
        <v>33</v>
      </c>
      <c r="I149" s="237" t="s">
        <v>61</v>
      </c>
      <c r="J149" s="238"/>
      <c r="K149" s="232" t="s">
        <v>35</v>
      </c>
      <c r="L149" s="233"/>
      <c r="M149" s="237"/>
      <c r="N149" s="238"/>
      <c r="O149" s="10"/>
    </row>
    <row r="150" spans="1:15" ht="15.75" customHeight="1" x14ac:dyDescent="0.3">
      <c r="A150" s="9"/>
      <c r="B150" s="102"/>
      <c r="C150" s="16"/>
      <c r="D150" s="67" t="s">
        <v>34</v>
      </c>
      <c r="E150" s="224"/>
      <c r="F150" s="225"/>
      <c r="G150" s="225"/>
      <c r="H150" s="225"/>
      <c r="I150" s="225"/>
      <c r="J150" s="225"/>
      <c r="K150" s="225"/>
      <c r="L150" s="225"/>
      <c r="M150" s="225"/>
      <c r="N150" s="226"/>
      <c r="O150" s="10"/>
    </row>
    <row r="151" spans="1:15" ht="15.75" customHeight="1" x14ac:dyDescent="0.3">
      <c r="A151" s="9"/>
      <c r="B151" s="103"/>
      <c r="C151" s="16"/>
      <c r="D151" s="67" t="s">
        <v>52</v>
      </c>
      <c r="E151" s="224"/>
      <c r="F151" s="225"/>
      <c r="G151" s="225"/>
      <c r="H151" s="225"/>
      <c r="I151" s="225"/>
      <c r="J151" s="225"/>
      <c r="K151" s="225"/>
      <c r="L151" s="225"/>
      <c r="M151" s="225"/>
      <c r="N151" s="226"/>
      <c r="O151" s="10"/>
    </row>
    <row r="152" spans="1:15" ht="1.5" customHeight="1" x14ac:dyDescent="0.3">
      <c r="A152" s="11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4"/>
    </row>
    <row r="153" spans="1:15" ht="5.0999999999999996" customHeight="1" x14ac:dyDescent="0.3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</row>
    <row r="154" spans="1:15" ht="1.5" customHeight="1" x14ac:dyDescent="0.3">
      <c r="A154" s="6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8"/>
    </row>
    <row r="155" spans="1:15" ht="15.75" customHeight="1" x14ac:dyDescent="0.3">
      <c r="A155" s="9"/>
      <c r="B155" s="101" t="s">
        <v>47</v>
      </c>
      <c r="C155" s="16"/>
      <c r="D155" s="67" t="s">
        <v>51</v>
      </c>
      <c r="E155" s="224"/>
      <c r="F155" s="225"/>
      <c r="G155" s="225"/>
      <c r="H155" s="225"/>
      <c r="I155" s="225"/>
      <c r="J155" s="225"/>
      <c r="K155" s="225"/>
      <c r="L155" s="225"/>
      <c r="M155" s="225"/>
      <c r="N155" s="226"/>
      <c r="O155" s="10"/>
    </row>
    <row r="156" spans="1:15" ht="15.75" customHeight="1" x14ac:dyDescent="0.3">
      <c r="A156" s="9"/>
      <c r="B156" s="102"/>
      <c r="C156" s="16"/>
      <c r="D156" s="67" t="s">
        <v>48</v>
      </c>
      <c r="E156" s="227"/>
      <c r="F156" s="228"/>
      <c r="G156" s="228"/>
      <c r="H156" s="228"/>
      <c r="I156" s="228"/>
      <c r="J156" s="228"/>
      <c r="K156" s="228"/>
      <c r="L156" s="228"/>
      <c r="M156" s="228"/>
      <c r="N156" s="229"/>
      <c r="O156" s="10"/>
    </row>
    <row r="157" spans="1:15" ht="15.75" customHeight="1" x14ac:dyDescent="0.3">
      <c r="A157" s="9"/>
      <c r="B157" s="102"/>
      <c r="C157" s="16"/>
      <c r="D157" s="67" t="s">
        <v>49</v>
      </c>
      <c r="E157" s="224"/>
      <c r="F157" s="225"/>
      <c r="G157" s="225"/>
      <c r="H157" s="225"/>
      <c r="I157" s="225"/>
      <c r="J157" s="225"/>
      <c r="K157" s="225"/>
      <c r="L157" s="225"/>
      <c r="M157" s="225"/>
      <c r="N157" s="226"/>
      <c r="O157" s="10"/>
    </row>
    <row r="158" spans="1:15" ht="15.75" customHeight="1" x14ac:dyDescent="0.3">
      <c r="A158" s="9"/>
      <c r="B158" s="102"/>
      <c r="C158" s="16"/>
      <c r="D158" s="67" t="s">
        <v>50</v>
      </c>
      <c r="E158" s="230"/>
      <c r="F158" s="231"/>
      <c r="G158" s="232" t="s">
        <v>41</v>
      </c>
      <c r="H158" s="233"/>
      <c r="I158" s="230"/>
      <c r="J158" s="231"/>
      <c r="K158" s="232" t="s">
        <v>42</v>
      </c>
      <c r="L158" s="233"/>
      <c r="M158" s="230"/>
      <c r="N158" s="231"/>
      <c r="O158" s="10"/>
    </row>
    <row r="159" spans="1:15" ht="15.75" customHeight="1" x14ac:dyDescent="0.3">
      <c r="A159" s="9"/>
      <c r="B159" s="102"/>
      <c r="C159" s="16"/>
      <c r="D159" s="234" t="s">
        <v>54</v>
      </c>
      <c r="E159" s="68" t="s">
        <v>38</v>
      </c>
      <c r="F159" s="237"/>
      <c r="G159" s="238"/>
      <c r="H159" s="68" t="s">
        <v>39</v>
      </c>
      <c r="I159" s="237"/>
      <c r="J159" s="238"/>
      <c r="K159" s="68" t="s">
        <v>53</v>
      </c>
      <c r="L159" s="237"/>
      <c r="M159" s="239"/>
      <c r="N159" s="238"/>
      <c r="O159" s="10"/>
    </row>
    <row r="160" spans="1:15" ht="15.75" customHeight="1" x14ac:dyDescent="0.3">
      <c r="A160" s="9"/>
      <c r="B160" s="102"/>
      <c r="C160" s="16"/>
      <c r="D160" s="235"/>
      <c r="E160" s="68" t="s">
        <v>37</v>
      </c>
      <c r="F160" s="224"/>
      <c r="G160" s="225"/>
      <c r="H160" s="225"/>
      <c r="I160" s="225"/>
      <c r="J160" s="225"/>
      <c r="K160" s="225"/>
      <c r="L160" s="225"/>
      <c r="M160" s="225"/>
      <c r="N160" s="226"/>
      <c r="O160" s="10"/>
    </row>
    <row r="161" spans="1:15" ht="15.75" customHeight="1" x14ac:dyDescent="0.3">
      <c r="A161" s="9"/>
      <c r="B161" s="103"/>
      <c r="C161" s="16"/>
      <c r="D161" s="236"/>
      <c r="E161" s="68" t="s">
        <v>40</v>
      </c>
      <c r="F161" s="269"/>
      <c r="G161" s="225"/>
      <c r="H161" s="225"/>
      <c r="I161" s="225"/>
      <c r="J161" s="225"/>
      <c r="K161" s="225"/>
      <c r="L161" s="225"/>
      <c r="M161" s="225"/>
      <c r="N161" s="226"/>
      <c r="O161" s="10"/>
    </row>
    <row r="162" spans="1:15" ht="1.5" customHeight="1" x14ac:dyDescent="0.3">
      <c r="A162" s="11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4"/>
    </row>
    <row r="163" spans="1:15" ht="31.5" x14ac:dyDescent="0.3">
      <c r="B163" s="144" t="s">
        <v>183</v>
      </c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</row>
    <row r="164" spans="1:15" ht="11.25" customHeight="1" x14ac:dyDescent="0.3"/>
    <row r="165" spans="1:15" ht="15" customHeight="1" x14ac:dyDescent="0.3">
      <c r="B165" s="146" t="s">
        <v>184</v>
      </c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</row>
    <row r="166" spans="1:15" ht="15" customHeight="1" x14ac:dyDescent="0.3">
      <c r="B166" s="146" t="s">
        <v>55</v>
      </c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</row>
    <row r="167" spans="1:15" ht="15" customHeight="1" x14ac:dyDescent="0.3">
      <c r="B167" s="146" t="s">
        <v>56</v>
      </c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</row>
    <row r="168" spans="1:15" ht="7.5" customHeight="1" thickBot="1" x14ac:dyDescent="0.3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5" ht="22.5" customHeight="1" x14ac:dyDescent="0.3">
      <c r="A169" s="4"/>
      <c r="B169" s="147" t="s">
        <v>16</v>
      </c>
      <c r="C169" s="147"/>
      <c r="D169" s="147"/>
      <c r="E169" s="147"/>
      <c r="F169" s="147"/>
      <c r="G169" s="147"/>
      <c r="H169" s="147"/>
      <c r="I169" s="148"/>
      <c r="J169" s="149" t="s">
        <v>58</v>
      </c>
      <c r="K169" s="150"/>
      <c r="L169" s="147" t="s">
        <v>4</v>
      </c>
      <c r="M169" s="147"/>
      <c r="N169" s="147"/>
      <c r="O169" s="4"/>
    </row>
    <row r="170" spans="1:15" ht="22.5" customHeight="1" thickBot="1" x14ac:dyDescent="0.35">
      <c r="A170" s="5"/>
      <c r="B170" s="151" t="s">
        <v>15</v>
      </c>
      <c r="C170" s="151"/>
      <c r="D170" s="151"/>
      <c r="E170" s="151"/>
      <c r="F170" s="151"/>
      <c r="G170" s="151"/>
      <c r="H170" s="151"/>
      <c r="I170" s="152"/>
      <c r="J170" s="153" t="s">
        <v>57</v>
      </c>
      <c r="K170" s="154"/>
      <c r="L170" s="268" t="s">
        <v>189</v>
      </c>
      <c r="M170" s="268"/>
      <c r="N170" s="268"/>
      <c r="O170" s="5"/>
    </row>
    <row r="171" spans="1:15" ht="10.5" customHeight="1" x14ac:dyDescent="0.3"/>
    <row r="172" spans="1:15" ht="1.5" customHeight="1" x14ac:dyDescent="0.3">
      <c r="A172" s="6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8"/>
    </row>
    <row r="173" spans="1:15" ht="15.75" customHeight="1" x14ac:dyDescent="0.3">
      <c r="A173" s="9"/>
      <c r="B173" s="101" t="s">
        <v>43</v>
      </c>
      <c r="C173" s="156"/>
      <c r="D173" s="67" t="s">
        <v>13</v>
      </c>
      <c r="E173" s="255"/>
      <c r="F173" s="256"/>
      <c r="G173" s="256"/>
      <c r="H173" s="256"/>
      <c r="I173" s="256"/>
      <c r="J173" s="257"/>
      <c r="K173" s="232" t="s">
        <v>10</v>
      </c>
      <c r="L173" s="233"/>
      <c r="M173" s="261"/>
      <c r="N173" s="262"/>
      <c r="O173" s="10"/>
    </row>
    <row r="174" spans="1:15" ht="15.75" customHeight="1" x14ac:dyDescent="0.3">
      <c r="A174" s="9"/>
      <c r="B174" s="115"/>
      <c r="C174" s="156"/>
      <c r="D174" s="67" t="s">
        <v>7</v>
      </c>
      <c r="E174" s="255"/>
      <c r="F174" s="256"/>
      <c r="G174" s="256"/>
      <c r="H174" s="256"/>
      <c r="I174" s="256"/>
      <c r="J174" s="257"/>
      <c r="K174" s="232" t="s">
        <v>9</v>
      </c>
      <c r="L174" s="233"/>
      <c r="M174" s="261" t="s">
        <v>63</v>
      </c>
      <c r="N174" s="262"/>
      <c r="O174" s="10"/>
    </row>
    <row r="175" spans="1:15" ht="15.75" customHeight="1" x14ac:dyDescent="0.3">
      <c r="A175" s="9"/>
      <c r="B175" s="115"/>
      <c r="C175" s="156"/>
      <c r="D175" s="67" t="s">
        <v>11</v>
      </c>
      <c r="E175" s="255"/>
      <c r="F175" s="256"/>
      <c r="G175" s="256"/>
      <c r="H175" s="257"/>
      <c r="I175" s="232" t="s">
        <v>1</v>
      </c>
      <c r="J175" s="233"/>
      <c r="K175" s="261"/>
      <c r="L175" s="263"/>
      <c r="M175" s="263"/>
      <c r="N175" s="262"/>
      <c r="O175" s="10"/>
    </row>
    <row r="176" spans="1:15" ht="15.75" customHeight="1" x14ac:dyDescent="0.3">
      <c r="A176" s="9"/>
      <c r="B176" s="115"/>
      <c r="C176" s="156"/>
      <c r="D176" s="67" t="s">
        <v>12</v>
      </c>
      <c r="E176" s="255"/>
      <c r="F176" s="256"/>
      <c r="G176" s="256"/>
      <c r="H176" s="256"/>
      <c r="I176" s="256"/>
      <c r="J176" s="256"/>
      <c r="K176" s="256"/>
      <c r="L176" s="256"/>
      <c r="M176" s="256"/>
      <c r="N176" s="257"/>
      <c r="O176" s="10"/>
    </row>
    <row r="177" spans="1:15" ht="15.75" customHeight="1" x14ac:dyDescent="0.3">
      <c r="A177" s="9"/>
      <c r="B177" s="115"/>
      <c r="C177" s="156"/>
      <c r="D177" s="67" t="s">
        <v>3</v>
      </c>
      <c r="E177" s="261"/>
      <c r="F177" s="263"/>
      <c r="G177" s="263"/>
      <c r="H177" s="262"/>
      <c r="I177" s="232" t="s">
        <v>2</v>
      </c>
      <c r="J177" s="233"/>
      <c r="K177" s="261"/>
      <c r="L177" s="263"/>
      <c r="M177" s="263"/>
      <c r="N177" s="262"/>
      <c r="O177" s="10"/>
    </row>
    <row r="178" spans="1:15" ht="15.75" customHeight="1" x14ac:dyDescent="0.3">
      <c r="A178" s="9"/>
      <c r="B178" s="115"/>
      <c r="C178" s="156"/>
      <c r="D178" s="67" t="s">
        <v>5</v>
      </c>
      <c r="E178" s="264" t="s">
        <v>62</v>
      </c>
      <c r="F178" s="265"/>
      <c r="G178" s="232" t="s">
        <v>14</v>
      </c>
      <c r="H178" s="233"/>
      <c r="I178" s="266" t="s">
        <v>175</v>
      </c>
      <c r="J178" s="267"/>
      <c r="K178" s="232" t="s">
        <v>8</v>
      </c>
      <c r="L178" s="233"/>
      <c r="M178" s="266" t="s">
        <v>175</v>
      </c>
      <c r="N178" s="267"/>
      <c r="O178" s="10"/>
    </row>
    <row r="179" spans="1:15" ht="15.75" customHeight="1" x14ac:dyDescent="0.3">
      <c r="A179" s="9"/>
      <c r="B179" s="115"/>
      <c r="C179" s="156"/>
      <c r="D179" s="67" t="s">
        <v>0</v>
      </c>
      <c r="E179" s="255"/>
      <c r="F179" s="256"/>
      <c r="G179" s="256"/>
      <c r="H179" s="256"/>
      <c r="I179" s="256"/>
      <c r="J179" s="256"/>
      <c r="K179" s="256"/>
      <c r="L179" s="256"/>
      <c r="M179" s="256"/>
      <c r="N179" s="257"/>
      <c r="O179" s="10"/>
    </row>
    <row r="180" spans="1:15" ht="15.75" customHeight="1" x14ac:dyDescent="0.3">
      <c r="A180" s="9"/>
      <c r="B180" s="116"/>
      <c r="C180" s="156"/>
      <c r="D180" s="67" t="s">
        <v>6</v>
      </c>
      <c r="E180" s="255"/>
      <c r="F180" s="256"/>
      <c r="G180" s="256"/>
      <c r="H180" s="256"/>
      <c r="I180" s="256"/>
      <c r="J180" s="256"/>
      <c r="K180" s="256"/>
      <c r="L180" s="256"/>
      <c r="M180" s="256"/>
      <c r="N180" s="257"/>
      <c r="O180" s="10"/>
    </row>
    <row r="181" spans="1:15" ht="1.5" customHeight="1" x14ac:dyDescent="0.3">
      <c r="A181" s="11"/>
      <c r="B181" s="12"/>
      <c r="C181" s="12"/>
      <c r="D181" s="12"/>
      <c r="E181" s="12"/>
      <c r="F181" s="13"/>
      <c r="G181" s="13"/>
      <c r="H181" s="13"/>
      <c r="I181" s="13"/>
      <c r="J181" s="13"/>
      <c r="K181" s="13"/>
      <c r="L181" s="13"/>
      <c r="M181" s="13"/>
      <c r="N181" s="12"/>
      <c r="O181" s="14"/>
    </row>
    <row r="182" spans="1:15" ht="5.0999999999999996" customHeight="1" x14ac:dyDescent="0.3">
      <c r="F182" s="2"/>
      <c r="G182" s="2"/>
      <c r="H182" s="2"/>
      <c r="I182" s="2"/>
      <c r="J182" s="2"/>
      <c r="K182" s="2"/>
      <c r="L182" s="2"/>
      <c r="M182" s="2"/>
    </row>
    <row r="183" spans="1:15" ht="1.5" customHeight="1" x14ac:dyDescent="0.3">
      <c r="A183" s="6"/>
      <c r="B183" s="7"/>
      <c r="C183" s="7"/>
      <c r="D183" s="7"/>
      <c r="E183" s="7"/>
      <c r="F183" s="15"/>
      <c r="G183" s="15"/>
      <c r="H183" s="15"/>
      <c r="I183" s="15"/>
      <c r="J183" s="15"/>
      <c r="K183" s="15"/>
      <c r="L183" s="15"/>
      <c r="M183" s="15"/>
      <c r="N183" s="7"/>
      <c r="O183" s="8"/>
    </row>
    <row r="184" spans="1:15" ht="6" customHeight="1" x14ac:dyDescent="0.3">
      <c r="A184" s="9"/>
      <c r="B184" s="101" t="s">
        <v>44</v>
      </c>
      <c r="C184" s="16"/>
      <c r="D184" s="246"/>
      <c r="E184" s="247"/>
      <c r="F184" s="247"/>
      <c r="G184" s="247"/>
      <c r="H184" s="247"/>
      <c r="I184" s="247"/>
      <c r="J184" s="247"/>
      <c r="K184" s="247"/>
      <c r="L184" s="247"/>
      <c r="M184" s="247"/>
      <c r="N184" s="248"/>
      <c r="O184" s="10"/>
    </row>
    <row r="185" spans="1:15" ht="65.25" customHeight="1" x14ac:dyDescent="0.3">
      <c r="A185" s="9"/>
      <c r="B185" s="115"/>
      <c r="C185" s="16"/>
      <c r="D185" s="249" t="s">
        <v>176</v>
      </c>
      <c r="E185" s="250"/>
      <c r="F185" s="250"/>
      <c r="G185" s="250"/>
      <c r="H185" s="250"/>
      <c r="I185" s="250"/>
      <c r="J185" s="250"/>
      <c r="K185" s="250"/>
      <c r="L185" s="250"/>
      <c r="M185" s="250"/>
      <c r="N185" s="251"/>
      <c r="O185" s="10"/>
    </row>
    <row r="186" spans="1:15" ht="6" customHeight="1" x14ac:dyDescent="0.3">
      <c r="A186" s="9"/>
      <c r="B186" s="116"/>
      <c r="C186" s="16"/>
      <c r="D186" s="252"/>
      <c r="E186" s="253"/>
      <c r="F186" s="253"/>
      <c r="G186" s="253"/>
      <c r="H186" s="253"/>
      <c r="I186" s="253"/>
      <c r="J186" s="253"/>
      <c r="K186" s="253"/>
      <c r="L186" s="253"/>
      <c r="M186" s="253"/>
      <c r="N186" s="254"/>
      <c r="O186" s="10"/>
    </row>
    <row r="187" spans="1:15" ht="1.5" customHeight="1" x14ac:dyDescent="0.3">
      <c r="A187" s="11"/>
      <c r="B187" s="12"/>
      <c r="C187" s="12"/>
      <c r="D187" s="12"/>
      <c r="E187" s="12"/>
      <c r="F187" s="13"/>
      <c r="G187" s="13"/>
      <c r="H187" s="13"/>
      <c r="I187" s="13"/>
      <c r="J187" s="13"/>
      <c r="K187" s="13"/>
      <c r="L187" s="13"/>
      <c r="M187" s="13"/>
      <c r="N187" s="12"/>
      <c r="O187" s="14"/>
    </row>
    <row r="188" spans="1:15" ht="5.0999999999999996" customHeight="1" x14ac:dyDescent="0.3">
      <c r="F188" s="2"/>
      <c r="G188" s="2"/>
      <c r="H188" s="2"/>
      <c r="I188" s="2"/>
      <c r="J188" s="2"/>
      <c r="K188" s="2"/>
      <c r="L188" s="2"/>
      <c r="M188" s="2"/>
    </row>
    <row r="189" spans="1:15" ht="1.5" customHeight="1" x14ac:dyDescent="0.3">
      <c r="A189" s="6"/>
      <c r="B189" s="7"/>
      <c r="C189" s="7"/>
      <c r="D189" s="7"/>
      <c r="E189" s="7"/>
      <c r="F189" s="15"/>
      <c r="G189" s="15"/>
      <c r="H189" s="15"/>
      <c r="I189" s="15"/>
      <c r="J189" s="15"/>
      <c r="K189" s="15"/>
      <c r="L189" s="15"/>
      <c r="M189" s="15"/>
      <c r="N189" s="7"/>
      <c r="O189" s="8"/>
    </row>
    <row r="190" spans="1:15" ht="15.75" customHeight="1" x14ac:dyDescent="0.3">
      <c r="A190" s="9"/>
      <c r="B190" s="101" t="s">
        <v>45</v>
      </c>
      <c r="C190" s="16"/>
      <c r="D190" s="67" t="s">
        <v>19</v>
      </c>
      <c r="E190" s="255"/>
      <c r="F190" s="256"/>
      <c r="G190" s="256"/>
      <c r="H190" s="256"/>
      <c r="I190" s="256"/>
      <c r="J190" s="256"/>
      <c r="K190" s="256"/>
      <c r="L190" s="256"/>
      <c r="M190" s="256"/>
      <c r="N190" s="257"/>
      <c r="O190" s="10"/>
    </row>
    <row r="191" spans="1:15" ht="15.75" customHeight="1" x14ac:dyDescent="0.3">
      <c r="A191" s="9"/>
      <c r="B191" s="102"/>
      <c r="C191" s="16"/>
      <c r="D191" s="234" t="s">
        <v>20</v>
      </c>
      <c r="E191" s="258" t="s">
        <v>17</v>
      </c>
      <c r="F191" s="259"/>
      <c r="G191" s="259"/>
      <c r="H191" s="259"/>
      <c r="I191" s="259"/>
      <c r="J191" s="259"/>
      <c r="K191" s="259"/>
      <c r="L191" s="259"/>
      <c r="M191" s="259"/>
      <c r="N191" s="260"/>
      <c r="O191" s="10"/>
    </row>
    <row r="192" spans="1:15" ht="15.75" customHeight="1" x14ac:dyDescent="0.3">
      <c r="A192" s="9"/>
      <c r="B192" s="102"/>
      <c r="C192" s="16"/>
      <c r="D192" s="236"/>
      <c r="E192" s="258" t="s">
        <v>177</v>
      </c>
      <c r="F192" s="259"/>
      <c r="G192" s="259"/>
      <c r="H192" s="259"/>
      <c r="I192" s="259"/>
      <c r="J192" s="259"/>
      <c r="K192" s="259"/>
      <c r="L192" s="259"/>
      <c r="M192" s="259"/>
      <c r="N192" s="260"/>
      <c r="O192" s="10"/>
    </row>
    <row r="193" spans="1:15" ht="15.75" customHeight="1" x14ac:dyDescent="0.3">
      <c r="A193" s="9"/>
      <c r="B193" s="102"/>
      <c r="C193" s="16"/>
      <c r="D193" s="234" t="s">
        <v>21</v>
      </c>
      <c r="E193" s="258" t="s">
        <v>17</v>
      </c>
      <c r="F193" s="259"/>
      <c r="G193" s="259"/>
      <c r="H193" s="259"/>
      <c r="I193" s="259"/>
      <c r="J193" s="259"/>
      <c r="K193" s="259"/>
      <c r="L193" s="259"/>
      <c r="M193" s="259"/>
      <c r="N193" s="260"/>
      <c r="O193" s="10"/>
    </row>
    <row r="194" spans="1:15" ht="15.75" customHeight="1" x14ac:dyDescent="0.3">
      <c r="A194" s="9"/>
      <c r="B194" s="102"/>
      <c r="C194" s="16"/>
      <c r="D194" s="236"/>
      <c r="E194" s="258" t="s">
        <v>18</v>
      </c>
      <c r="F194" s="259"/>
      <c r="G194" s="259"/>
      <c r="H194" s="259"/>
      <c r="I194" s="259"/>
      <c r="J194" s="259"/>
      <c r="K194" s="259"/>
      <c r="L194" s="259"/>
      <c r="M194" s="259"/>
      <c r="N194" s="260"/>
      <c r="O194" s="10"/>
    </row>
    <row r="195" spans="1:15" ht="15.75" customHeight="1" x14ac:dyDescent="0.3">
      <c r="A195" s="9"/>
      <c r="B195" s="102"/>
      <c r="C195" s="16"/>
      <c r="D195" s="67" t="s">
        <v>22</v>
      </c>
      <c r="E195" s="255"/>
      <c r="F195" s="256"/>
      <c r="G195" s="256"/>
      <c r="H195" s="256"/>
      <c r="I195" s="256"/>
      <c r="J195" s="256"/>
      <c r="K195" s="256"/>
      <c r="L195" s="256"/>
      <c r="M195" s="256"/>
      <c r="N195" s="257"/>
      <c r="O195" s="10"/>
    </row>
    <row r="196" spans="1:15" ht="15.75" customHeight="1" x14ac:dyDescent="0.3">
      <c r="A196" s="9"/>
      <c r="B196" s="102"/>
      <c r="C196" s="16"/>
      <c r="D196" s="67" t="s">
        <v>23</v>
      </c>
      <c r="E196" s="261" t="s">
        <v>169</v>
      </c>
      <c r="F196" s="262"/>
      <c r="G196" s="261" t="s">
        <v>168</v>
      </c>
      <c r="H196" s="262"/>
      <c r="I196" s="232" t="s">
        <v>59</v>
      </c>
      <c r="J196" s="233"/>
      <c r="K196" s="237" t="s">
        <v>60</v>
      </c>
      <c r="L196" s="239"/>
      <c r="M196" s="239"/>
      <c r="N196" s="238"/>
      <c r="O196" s="10"/>
    </row>
    <row r="197" spans="1:15" ht="15.75" customHeight="1" x14ac:dyDescent="0.3">
      <c r="A197" s="9"/>
      <c r="B197" s="103"/>
      <c r="C197" s="16"/>
      <c r="D197" s="67" t="s">
        <v>24</v>
      </c>
      <c r="E197" s="237"/>
      <c r="F197" s="239"/>
      <c r="G197" s="239"/>
      <c r="H197" s="238"/>
      <c r="I197" s="232" t="s">
        <v>25</v>
      </c>
      <c r="J197" s="233"/>
      <c r="K197" s="237"/>
      <c r="L197" s="239"/>
      <c r="M197" s="239"/>
      <c r="N197" s="238"/>
      <c r="O197" s="10"/>
    </row>
    <row r="198" spans="1:15" ht="1.5" customHeight="1" x14ac:dyDescent="0.3">
      <c r="A198" s="11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4"/>
    </row>
    <row r="199" spans="1:15" ht="5.0999999999999996" customHeight="1" x14ac:dyDescent="0.3"/>
    <row r="200" spans="1:15" ht="1.5" customHeight="1" x14ac:dyDescent="0.3">
      <c r="A200" s="6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8"/>
    </row>
    <row r="201" spans="1:15" ht="15.75" customHeight="1" x14ac:dyDescent="0.3">
      <c r="A201" s="9"/>
      <c r="B201" s="101" t="s">
        <v>46</v>
      </c>
      <c r="C201" s="16"/>
      <c r="D201" s="240" t="s">
        <v>26</v>
      </c>
      <c r="E201" s="68" t="s">
        <v>27</v>
      </c>
      <c r="F201" s="242">
        <v>0</v>
      </c>
      <c r="G201" s="243"/>
      <c r="H201" s="68" t="s">
        <v>32</v>
      </c>
      <c r="I201" s="224"/>
      <c r="J201" s="225"/>
      <c r="K201" s="225"/>
      <c r="L201" s="225"/>
      <c r="M201" s="225"/>
      <c r="N201" s="226"/>
      <c r="O201" s="10"/>
    </row>
    <row r="202" spans="1:15" ht="15.75" customHeight="1" x14ac:dyDescent="0.3">
      <c r="A202" s="9"/>
      <c r="B202" s="102"/>
      <c r="C202" s="16"/>
      <c r="D202" s="241"/>
      <c r="E202" s="68" t="s">
        <v>28</v>
      </c>
      <c r="F202" s="244">
        <v>0</v>
      </c>
      <c r="G202" s="245"/>
      <c r="H202" s="68" t="s">
        <v>30</v>
      </c>
      <c r="I202" s="112"/>
      <c r="J202" s="113"/>
      <c r="K202" s="68" t="s">
        <v>36</v>
      </c>
      <c r="L202" s="224"/>
      <c r="M202" s="225"/>
      <c r="N202" s="226"/>
      <c r="O202" s="10"/>
    </row>
    <row r="203" spans="1:15" ht="15.75" customHeight="1" x14ac:dyDescent="0.3">
      <c r="A203" s="9"/>
      <c r="B203" s="102"/>
      <c r="C203" s="16"/>
      <c r="D203" s="67" t="s">
        <v>29</v>
      </c>
      <c r="E203" s="68" t="s">
        <v>31</v>
      </c>
      <c r="F203" s="237" t="s">
        <v>61</v>
      </c>
      <c r="G203" s="238"/>
      <c r="H203" s="68" t="s">
        <v>33</v>
      </c>
      <c r="I203" s="237" t="s">
        <v>61</v>
      </c>
      <c r="J203" s="238"/>
      <c r="K203" s="232" t="s">
        <v>35</v>
      </c>
      <c r="L203" s="233"/>
      <c r="M203" s="237"/>
      <c r="N203" s="238"/>
      <c r="O203" s="10"/>
    </row>
    <row r="204" spans="1:15" ht="15.75" customHeight="1" x14ac:dyDescent="0.3">
      <c r="A204" s="9"/>
      <c r="B204" s="102"/>
      <c r="C204" s="16"/>
      <c r="D204" s="67" t="s">
        <v>34</v>
      </c>
      <c r="E204" s="224"/>
      <c r="F204" s="225"/>
      <c r="G204" s="225"/>
      <c r="H204" s="225"/>
      <c r="I204" s="225"/>
      <c r="J204" s="225"/>
      <c r="K204" s="225"/>
      <c r="L204" s="225"/>
      <c r="M204" s="225"/>
      <c r="N204" s="226"/>
      <c r="O204" s="10"/>
    </row>
    <row r="205" spans="1:15" ht="15.75" customHeight="1" x14ac:dyDescent="0.3">
      <c r="A205" s="9"/>
      <c r="B205" s="103"/>
      <c r="C205" s="16"/>
      <c r="D205" s="67" t="s">
        <v>52</v>
      </c>
      <c r="E205" s="224"/>
      <c r="F205" s="225"/>
      <c r="G205" s="225"/>
      <c r="H205" s="225"/>
      <c r="I205" s="225"/>
      <c r="J205" s="225"/>
      <c r="K205" s="225"/>
      <c r="L205" s="225"/>
      <c r="M205" s="225"/>
      <c r="N205" s="226"/>
      <c r="O205" s="10"/>
    </row>
    <row r="206" spans="1:15" ht="1.5" customHeight="1" x14ac:dyDescent="0.3">
      <c r="A206" s="11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4"/>
    </row>
    <row r="207" spans="1:15" ht="5.0999999999999996" customHeight="1" x14ac:dyDescent="0.3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</row>
    <row r="208" spans="1:15" ht="1.5" customHeight="1" x14ac:dyDescent="0.3">
      <c r="A208" s="6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8"/>
    </row>
    <row r="209" spans="1:15" ht="15.75" customHeight="1" x14ac:dyDescent="0.3">
      <c r="A209" s="9"/>
      <c r="B209" s="101" t="s">
        <v>47</v>
      </c>
      <c r="C209" s="16"/>
      <c r="D209" s="67" t="s">
        <v>51</v>
      </c>
      <c r="E209" s="224"/>
      <c r="F209" s="225"/>
      <c r="G209" s="225"/>
      <c r="H209" s="225"/>
      <c r="I209" s="225"/>
      <c r="J209" s="225"/>
      <c r="K209" s="225"/>
      <c r="L209" s="225"/>
      <c r="M209" s="225"/>
      <c r="N209" s="226"/>
      <c r="O209" s="10"/>
    </row>
    <row r="210" spans="1:15" ht="15.75" customHeight="1" x14ac:dyDescent="0.3">
      <c r="A210" s="9"/>
      <c r="B210" s="102"/>
      <c r="C210" s="16"/>
      <c r="D210" s="67" t="s">
        <v>48</v>
      </c>
      <c r="E210" s="227"/>
      <c r="F210" s="228"/>
      <c r="G210" s="228"/>
      <c r="H210" s="228"/>
      <c r="I210" s="228"/>
      <c r="J210" s="228"/>
      <c r="K210" s="228"/>
      <c r="L210" s="228"/>
      <c r="M210" s="228"/>
      <c r="N210" s="229"/>
      <c r="O210" s="10"/>
    </row>
    <row r="211" spans="1:15" ht="15.75" customHeight="1" x14ac:dyDescent="0.3">
      <c r="A211" s="9"/>
      <c r="B211" s="102"/>
      <c r="C211" s="16"/>
      <c r="D211" s="67" t="s">
        <v>49</v>
      </c>
      <c r="E211" s="224"/>
      <c r="F211" s="225"/>
      <c r="G211" s="225"/>
      <c r="H211" s="225"/>
      <c r="I211" s="225"/>
      <c r="J211" s="225"/>
      <c r="K211" s="225"/>
      <c r="L211" s="225"/>
      <c r="M211" s="225"/>
      <c r="N211" s="226"/>
      <c r="O211" s="10"/>
    </row>
    <row r="212" spans="1:15" ht="15.75" customHeight="1" x14ac:dyDescent="0.3">
      <c r="A212" s="9"/>
      <c r="B212" s="102"/>
      <c r="C212" s="16"/>
      <c r="D212" s="67" t="s">
        <v>50</v>
      </c>
      <c r="E212" s="230"/>
      <c r="F212" s="231"/>
      <c r="G212" s="232" t="s">
        <v>41</v>
      </c>
      <c r="H212" s="233"/>
      <c r="I212" s="230"/>
      <c r="J212" s="231"/>
      <c r="K212" s="232" t="s">
        <v>42</v>
      </c>
      <c r="L212" s="233"/>
      <c r="M212" s="230"/>
      <c r="N212" s="231"/>
      <c r="O212" s="10"/>
    </row>
    <row r="213" spans="1:15" ht="15.75" customHeight="1" x14ac:dyDescent="0.3">
      <c r="A213" s="9"/>
      <c r="B213" s="102"/>
      <c r="C213" s="16"/>
      <c r="D213" s="234" t="s">
        <v>54</v>
      </c>
      <c r="E213" s="68" t="s">
        <v>38</v>
      </c>
      <c r="F213" s="237"/>
      <c r="G213" s="238"/>
      <c r="H213" s="68" t="s">
        <v>39</v>
      </c>
      <c r="I213" s="237"/>
      <c r="J213" s="238"/>
      <c r="K213" s="68" t="s">
        <v>53</v>
      </c>
      <c r="L213" s="237"/>
      <c r="M213" s="239"/>
      <c r="N213" s="238"/>
      <c r="O213" s="10"/>
    </row>
    <row r="214" spans="1:15" ht="15.75" customHeight="1" x14ac:dyDescent="0.3">
      <c r="A214" s="9"/>
      <c r="B214" s="102"/>
      <c r="C214" s="16"/>
      <c r="D214" s="235"/>
      <c r="E214" s="68" t="s">
        <v>37</v>
      </c>
      <c r="F214" s="224"/>
      <c r="G214" s="225"/>
      <c r="H214" s="225"/>
      <c r="I214" s="225"/>
      <c r="J214" s="225"/>
      <c r="K214" s="225"/>
      <c r="L214" s="225"/>
      <c r="M214" s="225"/>
      <c r="N214" s="226"/>
      <c r="O214" s="10"/>
    </row>
    <row r="215" spans="1:15" ht="15.75" customHeight="1" x14ac:dyDescent="0.3">
      <c r="A215" s="9"/>
      <c r="B215" s="103"/>
      <c r="C215" s="16"/>
      <c r="D215" s="236"/>
      <c r="E215" s="68" t="s">
        <v>40</v>
      </c>
      <c r="F215" s="224"/>
      <c r="G215" s="225"/>
      <c r="H215" s="225"/>
      <c r="I215" s="225"/>
      <c r="J215" s="225"/>
      <c r="K215" s="225"/>
      <c r="L215" s="225"/>
      <c r="M215" s="225"/>
      <c r="N215" s="226"/>
      <c r="O215" s="10"/>
    </row>
    <row r="216" spans="1:15" ht="1.5" customHeight="1" x14ac:dyDescent="0.3">
      <c r="A216" s="11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4"/>
    </row>
    <row r="217" spans="1:15" ht="31.5" x14ac:dyDescent="0.3">
      <c r="B217" s="144" t="s">
        <v>183</v>
      </c>
      <c r="C217" s="144"/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</row>
    <row r="218" spans="1:15" ht="11.25" customHeight="1" x14ac:dyDescent="0.3"/>
    <row r="219" spans="1:15" ht="15" customHeight="1" x14ac:dyDescent="0.3">
      <c r="B219" s="146" t="s">
        <v>184</v>
      </c>
      <c r="C219" s="146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</row>
    <row r="220" spans="1:15" ht="15" customHeight="1" x14ac:dyDescent="0.3">
      <c r="B220" s="146" t="s">
        <v>55</v>
      </c>
      <c r="C220" s="146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</row>
    <row r="221" spans="1:15" ht="15" customHeight="1" x14ac:dyDescent="0.3">
      <c r="B221" s="146" t="s">
        <v>56</v>
      </c>
      <c r="C221" s="146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</row>
    <row r="222" spans="1:15" ht="7.5" customHeight="1" thickBot="1" x14ac:dyDescent="0.3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5" ht="22.5" customHeight="1" x14ac:dyDescent="0.3">
      <c r="A223" s="4"/>
      <c r="B223" s="147" t="s">
        <v>16</v>
      </c>
      <c r="C223" s="147"/>
      <c r="D223" s="147"/>
      <c r="E223" s="147"/>
      <c r="F223" s="147"/>
      <c r="G223" s="147"/>
      <c r="H223" s="147"/>
      <c r="I223" s="148"/>
      <c r="J223" s="149" t="s">
        <v>58</v>
      </c>
      <c r="K223" s="150"/>
      <c r="L223" s="147" t="s">
        <v>4</v>
      </c>
      <c r="M223" s="147"/>
      <c r="N223" s="147"/>
      <c r="O223" s="4"/>
    </row>
    <row r="224" spans="1:15" ht="22.5" customHeight="1" thickBot="1" x14ac:dyDescent="0.35">
      <c r="A224" s="5"/>
      <c r="B224" s="151" t="s">
        <v>15</v>
      </c>
      <c r="C224" s="151"/>
      <c r="D224" s="151"/>
      <c r="E224" s="151"/>
      <c r="F224" s="151"/>
      <c r="G224" s="151"/>
      <c r="H224" s="151"/>
      <c r="I224" s="152"/>
      <c r="J224" s="153" t="s">
        <v>57</v>
      </c>
      <c r="K224" s="154"/>
      <c r="L224" s="268" t="s">
        <v>189</v>
      </c>
      <c r="M224" s="268"/>
      <c r="N224" s="268"/>
      <c r="O224" s="5"/>
    </row>
    <row r="225" spans="1:15" ht="10.5" customHeight="1" x14ac:dyDescent="0.3"/>
    <row r="226" spans="1:15" ht="1.5" customHeight="1" x14ac:dyDescent="0.3">
      <c r="A226" s="6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8"/>
    </row>
    <row r="227" spans="1:15" ht="15.75" customHeight="1" x14ac:dyDescent="0.3">
      <c r="A227" s="9"/>
      <c r="B227" s="101" t="s">
        <v>43</v>
      </c>
      <c r="C227" s="156"/>
      <c r="D227" s="67" t="s">
        <v>13</v>
      </c>
      <c r="E227" s="255"/>
      <c r="F227" s="256"/>
      <c r="G227" s="256"/>
      <c r="H227" s="256"/>
      <c r="I227" s="256"/>
      <c r="J227" s="257"/>
      <c r="K227" s="232" t="s">
        <v>10</v>
      </c>
      <c r="L227" s="233"/>
      <c r="M227" s="261"/>
      <c r="N227" s="262"/>
      <c r="O227" s="10"/>
    </row>
    <row r="228" spans="1:15" ht="15.75" customHeight="1" x14ac:dyDescent="0.3">
      <c r="A228" s="9"/>
      <c r="B228" s="115"/>
      <c r="C228" s="156"/>
      <c r="D228" s="67" t="s">
        <v>7</v>
      </c>
      <c r="E228" s="255"/>
      <c r="F228" s="256"/>
      <c r="G228" s="256"/>
      <c r="H228" s="256"/>
      <c r="I228" s="256"/>
      <c r="J228" s="257"/>
      <c r="K228" s="232" t="s">
        <v>9</v>
      </c>
      <c r="L228" s="233"/>
      <c r="M228" s="261" t="s">
        <v>63</v>
      </c>
      <c r="N228" s="262"/>
      <c r="O228" s="10"/>
    </row>
    <row r="229" spans="1:15" ht="15.75" customHeight="1" x14ac:dyDescent="0.3">
      <c r="A229" s="9"/>
      <c r="B229" s="115"/>
      <c r="C229" s="156"/>
      <c r="D229" s="67" t="s">
        <v>11</v>
      </c>
      <c r="E229" s="255"/>
      <c r="F229" s="256"/>
      <c r="G229" s="256"/>
      <c r="H229" s="257"/>
      <c r="I229" s="232" t="s">
        <v>1</v>
      </c>
      <c r="J229" s="233"/>
      <c r="K229" s="261"/>
      <c r="L229" s="263"/>
      <c r="M229" s="263"/>
      <c r="N229" s="262"/>
      <c r="O229" s="10"/>
    </row>
    <row r="230" spans="1:15" ht="15.75" customHeight="1" x14ac:dyDescent="0.3">
      <c r="A230" s="9"/>
      <c r="B230" s="115"/>
      <c r="C230" s="156"/>
      <c r="D230" s="67" t="s">
        <v>12</v>
      </c>
      <c r="E230" s="255"/>
      <c r="F230" s="256"/>
      <c r="G230" s="256"/>
      <c r="H230" s="256"/>
      <c r="I230" s="256"/>
      <c r="J230" s="256"/>
      <c r="K230" s="256"/>
      <c r="L230" s="256"/>
      <c r="M230" s="256"/>
      <c r="N230" s="257"/>
      <c r="O230" s="10"/>
    </row>
    <row r="231" spans="1:15" ht="15.75" customHeight="1" x14ac:dyDescent="0.3">
      <c r="A231" s="9"/>
      <c r="B231" s="115"/>
      <c r="C231" s="156"/>
      <c r="D231" s="67" t="s">
        <v>3</v>
      </c>
      <c r="E231" s="261"/>
      <c r="F231" s="263"/>
      <c r="G231" s="263"/>
      <c r="H231" s="262"/>
      <c r="I231" s="232" t="s">
        <v>2</v>
      </c>
      <c r="J231" s="233"/>
      <c r="K231" s="261"/>
      <c r="L231" s="263"/>
      <c r="M231" s="263"/>
      <c r="N231" s="262"/>
      <c r="O231" s="10"/>
    </row>
    <row r="232" spans="1:15" ht="15.75" customHeight="1" x14ac:dyDescent="0.3">
      <c r="A232" s="9"/>
      <c r="B232" s="115"/>
      <c r="C232" s="156"/>
      <c r="D232" s="67" t="s">
        <v>5</v>
      </c>
      <c r="E232" s="264" t="s">
        <v>62</v>
      </c>
      <c r="F232" s="265"/>
      <c r="G232" s="232" t="s">
        <v>14</v>
      </c>
      <c r="H232" s="233"/>
      <c r="I232" s="266" t="s">
        <v>175</v>
      </c>
      <c r="J232" s="267"/>
      <c r="K232" s="232" t="s">
        <v>8</v>
      </c>
      <c r="L232" s="233"/>
      <c r="M232" s="266" t="s">
        <v>175</v>
      </c>
      <c r="N232" s="267"/>
      <c r="O232" s="10"/>
    </row>
    <row r="233" spans="1:15" ht="15.75" customHeight="1" x14ac:dyDescent="0.3">
      <c r="A233" s="9"/>
      <c r="B233" s="115"/>
      <c r="C233" s="156"/>
      <c r="D233" s="67" t="s">
        <v>0</v>
      </c>
      <c r="E233" s="255"/>
      <c r="F233" s="256"/>
      <c r="G233" s="256"/>
      <c r="H233" s="256"/>
      <c r="I233" s="256"/>
      <c r="J233" s="256"/>
      <c r="K233" s="256"/>
      <c r="L233" s="256"/>
      <c r="M233" s="256"/>
      <c r="N233" s="257"/>
      <c r="O233" s="10"/>
    </row>
    <row r="234" spans="1:15" ht="15.75" customHeight="1" x14ac:dyDescent="0.3">
      <c r="A234" s="9"/>
      <c r="B234" s="116"/>
      <c r="C234" s="156"/>
      <c r="D234" s="67" t="s">
        <v>6</v>
      </c>
      <c r="E234" s="255"/>
      <c r="F234" s="256"/>
      <c r="G234" s="256"/>
      <c r="H234" s="256"/>
      <c r="I234" s="256"/>
      <c r="J234" s="256"/>
      <c r="K234" s="256"/>
      <c r="L234" s="256"/>
      <c r="M234" s="256"/>
      <c r="N234" s="257"/>
      <c r="O234" s="10"/>
    </row>
    <row r="235" spans="1:15" ht="1.5" customHeight="1" x14ac:dyDescent="0.3">
      <c r="A235" s="11"/>
      <c r="B235" s="12"/>
      <c r="C235" s="12"/>
      <c r="D235" s="12"/>
      <c r="E235" s="12"/>
      <c r="F235" s="13"/>
      <c r="G235" s="13"/>
      <c r="H235" s="13"/>
      <c r="I235" s="13"/>
      <c r="J235" s="13"/>
      <c r="K235" s="13"/>
      <c r="L235" s="13"/>
      <c r="M235" s="13"/>
      <c r="N235" s="12"/>
      <c r="O235" s="14"/>
    </row>
    <row r="236" spans="1:15" ht="5.0999999999999996" customHeight="1" x14ac:dyDescent="0.3">
      <c r="F236" s="2"/>
      <c r="G236" s="2"/>
      <c r="H236" s="2"/>
      <c r="I236" s="2"/>
      <c r="J236" s="2"/>
      <c r="K236" s="2"/>
      <c r="L236" s="2"/>
      <c r="M236" s="2"/>
    </row>
    <row r="237" spans="1:15" ht="1.5" customHeight="1" x14ac:dyDescent="0.3">
      <c r="A237" s="6"/>
      <c r="B237" s="7"/>
      <c r="C237" s="7"/>
      <c r="D237" s="7"/>
      <c r="E237" s="7"/>
      <c r="F237" s="15"/>
      <c r="G237" s="15"/>
      <c r="H237" s="15"/>
      <c r="I237" s="15"/>
      <c r="J237" s="15"/>
      <c r="K237" s="15"/>
      <c r="L237" s="15"/>
      <c r="M237" s="15"/>
      <c r="N237" s="7"/>
      <c r="O237" s="8"/>
    </row>
    <row r="238" spans="1:15" ht="6" customHeight="1" x14ac:dyDescent="0.3">
      <c r="A238" s="9"/>
      <c r="B238" s="101" t="s">
        <v>44</v>
      </c>
      <c r="C238" s="16"/>
      <c r="D238" s="246"/>
      <c r="E238" s="247"/>
      <c r="F238" s="247"/>
      <c r="G238" s="247"/>
      <c r="H238" s="247"/>
      <c r="I238" s="247"/>
      <c r="J238" s="247"/>
      <c r="K238" s="247"/>
      <c r="L238" s="247"/>
      <c r="M238" s="247"/>
      <c r="N238" s="248"/>
      <c r="O238" s="10"/>
    </row>
    <row r="239" spans="1:15" ht="65.25" customHeight="1" x14ac:dyDescent="0.3">
      <c r="A239" s="9"/>
      <c r="B239" s="115"/>
      <c r="C239" s="16"/>
      <c r="D239" s="249" t="s">
        <v>176</v>
      </c>
      <c r="E239" s="250"/>
      <c r="F239" s="250"/>
      <c r="G239" s="250"/>
      <c r="H239" s="250"/>
      <c r="I239" s="250"/>
      <c r="J239" s="250"/>
      <c r="K239" s="250"/>
      <c r="L239" s="250"/>
      <c r="M239" s="250"/>
      <c r="N239" s="251"/>
      <c r="O239" s="10"/>
    </row>
    <row r="240" spans="1:15" ht="6" customHeight="1" x14ac:dyDescent="0.3">
      <c r="A240" s="9"/>
      <c r="B240" s="116"/>
      <c r="C240" s="16"/>
      <c r="D240" s="252"/>
      <c r="E240" s="253"/>
      <c r="F240" s="253"/>
      <c r="G240" s="253"/>
      <c r="H240" s="253"/>
      <c r="I240" s="253"/>
      <c r="J240" s="253"/>
      <c r="K240" s="253"/>
      <c r="L240" s="253"/>
      <c r="M240" s="253"/>
      <c r="N240" s="254"/>
      <c r="O240" s="10"/>
    </row>
    <row r="241" spans="1:15" ht="1.5" customHeight="1" x14ac:dyDescent="0.3">
      <c r="A241" s="11"/>
      <c r="B241" s="12"/>
      <c r="C241" s="12"/>
      <c r="D241" s="12"/>
      <c r="E241" s="12"/>
      <c r="F241" s="13"/>
      <c r="G241" s="13"/>
      <c r="H241" s="13"/>
      <c r="I241" s="13"/>
      <c r="J241" s="13"/>
      <c r="K241" s="13"/>
      <c r="L241" s="13"/>
      <c r="M241" s="13"/>
      <c r="N241" s="12"/>
      <c r="O241" s="14"/>
    </row>
    <row r="242" spans="1:15" ht="5.0999999999999996" customHeight="1" x14ac:dyDescent="0.3">
      <c r="F242" s="2"/>
      <c r="G242" s="2"/>
      <c r="H242" s="2"/>
      <c r="I242" s="2"/>
      <c r="J242" s="2"/>
      <c r="K242" s="2"/>
      <c r="L242" s="2"/>
      <c r="M242" s="2"/>
    </row>
    <row r="243" spans="1:15" ht="1.5" customHeight="1" x14ac:dyDescent="0.3">
      <c r="A243" s="6"/>
      <c r="B243" s="7"/>
      <c r="C243" s="7"/>
      <c r="D243" s="7"/>
      <c r="E243" s="7"/>
      <c r="F243" s="15"/>
      <c r="G243" s="15"/>
      <c r="H243" s="15"/>
      <c r="I243" s="15"/>
      <c r="J243" s="15"/>
      <c r="K243" s="15"/>
      <c r="L243" s="15"/>
      <c r="M243" s="15"/>
      <c r="N243" s="7"/>
      <c r="O243" s="8"/>
    </row>
    <row r="244" spans="1:15" ht="15.75" customHeight="1" x14ac:dyDescent="0.3">
      <c r="A244" s="9"/>
      <c r="B244" s="101" t="s">
        <v>45</v>
      </c>
      <c r="C244" s="16"/>
      <c r="D244" s="67" t="s">
        <v>19</v>
      </c>
      <c r="E244" s="255"/>
      <c r="F244" s="256"/>
      <c r="G244" s="256"/>
      <c r="H244" s="256"/>
      <c r="I244" s="256"/>
      <c r="J244" s="256"/>
      <c r="K244" s="256"/>
      <c r="L244" s="256"/>
      <c r="M244" s="256"/>
      <c r="N244" s="257"/>
      <c r="O244" s="10"/>
    </row>
    <row r="245" spans="1:15" ht="15.75" customHeight="1" x14ac:dyDescent="0.3">
      <c r="A245" s="9"/>
      <c r="B245" s="102"/>
      <c r="C245" s="16"/>
      <c r="D245" s="234" t="s">
        <v>20</v>
      </c>
      <c r="E245" s="258" t="s">
        <v>17</v>
      </c>
      <c r="F245" s="259"/>
      <c r="G245" s="259"/>
      <c r="H245" s="259"/>
      <c r="I245" s="259"/>
      <c r="J245" s="259"/>
      <c r="K245" s="259"/>
      <c r="L245" s="259"/>
      <c r="M245" s="259"/>
      <c r="N245" s="260"/>
      <c r="O245" s="10"/>
    </row>
    <row r="246" spans="1:15" ht="15.75" customHeight="1" x14ac:dyDescent="0.3">
      <c r="A246" s="9"/>
      <c r="B246" s="102"/>
      <c r="C246" s="16"/>
      <c r="D246" s="236"/>
      <c r="E246" s="258" t="s">
        <v>177</v>
      </c>
      <c r="F246" s="259"/>
      <c r="G246" s="259"/>
      <c r="H246" s="259"/>
      <c r="I246" s="259"/>
      <c r="J246" s="259"/>
      <c r="K246" s="259"/>
      <c r="L246" s="259"/>
      <c r="M246" s="259"/>
      <c r="N246" s="260"/>
      <c r="O246" s="10"/>
    </row>
    <row r="247" spans="1:15" ht="15.75" customHeight="1" x14ac:dyDescent="0.3">
      <c r="A247" s="9"/>
      <c r="B247" s="102"/>
      <c r="C247" s="16"/>
      <c r="D247" s="234" t="s">
        <v>21</v>
      </c>
      <c r="E247" s="258" t="s">
        <v>17</v>
      </c>
      <c r="F247" s="259"/>
      <c r="G247" s="259"/>
      <c r="H247" s="259"/>
      <c r="I247" s="259"/>
      <c r="J247" s="259"/>
      <c r="K247" s="259"/>
      <c r="L247" s="259"/>
      <c r="M247" s="259"/>
      <c r="N247" s="260"/>
      <c r="O247" s="10"/>
    </row>
    <row r="248" spans="1:15" ht="15.75" customHeight="1" x14ac:dyDescent="0.3">
      <c r="A248" s="9"/>
      <c r="B248" s="102"/>
      <c r="C248" s="16"/>
      <c r="D248" s="236"/>
      <c r="E248" s="258" t="s">
        <v>18</v>
      </c>
      <c r="F248" s="259"/>
      <c r="G248" s="259"/>
      <c r="H248" s="259"/>
      <c r="I248" s="259"/>
      <c r="J248" s="259"/>
      <c r="K248" s="259"/>
      <c r="L248" s="259"/>
      <c r="M248" s="259"/>
      <c r="N248" s="260"/>
      <c r="O248" s="10"/>
    </row>
    <row r="249" spans="1:15" ht="15.75" customHeight="1" x14ac:dyDescent="0.3">
      <c r="A249" s="9"/>
      <c r="B249" s="102"/>
      <c r="C249" s="16"/>
      <c r="D249" s="67" t="s">
        <v>22</v>
      </c>
      <c r="E249" s="255"/>
      <c r="F249" s="256"/>
      <c r="G249" s="256"/>
      <c r="H249" s="256"/>
      <c r="I249" s="256"/>
      <c r="J249" s="256"/>
      <c r="K249" s="256"/>
      <c r="L249" s="256"/>
      <c r="M249" s="256"/>
      <c r="N249" s="257"/>
      <c r="O249" s="10"/>
    </row>
    <row r="250" spans="1:15" ht="15.75" customHeight="1" x14ac:dyDescent="0.3">
      <c r="A250" s="9"/>
      <c r="B250" s="102"/>
      <c r="C250" s="16"/>
      <c r="D250" s="67" t="s">
        <v>23</v>
      </c>
      <c r="E250" s="261" t="s">
        <v>169</v>
      </c>
      <c r="F250" s="262"/>
      <c r="G250" s="261" t="s">
        <v>168</v>
      </c>
      <c r="H250" s="262"/>
      <c r="I250" s="232" t="s">
        <v>59</v>
      </c>
      <c r="J250" s="233"/>
      <c r="K250" s="237" t="s">
        <v>60</v>
      </c>
      <c r="L250" s="239"/>
      <c r="M250" s="239"/>
      <c r="N250" s="238"/>
      <c r="O250" s="10"/>
    </row>
    <row r="251" spans="1:15" ht="15.75" customHeight="1" x14ac:dyDescent="0.3">
      <c r="A251" s="9"/>
      <c r="B251" s="103"/>
      <c r="C251" s="16"/>
      <c r="D251" s="67" t="s">
        <v>24</v>
      </c>
      <c r="E251" s="237"/>
      <c r="F251" s="239"/>
      <c r="G251" s="239"/>
      <c r="H251" s="238"/>
      <c r="I251" s="232" t="s">
        <v>25</v>
      </c>
      <c r="J251" s="233"/>
      <c r="K251" s="237"/>
      <c r="L251" s="239"/>
      <c r="M251" s="239"/>
      <c r="N251" s="238"/>
      <c r="O251" s="10"/>
    </row>
    <row r="252" spans="1:15" ht="1.5" customHeight="1" x14ac:dyDescent="0.3">
      <c r="A252" s="11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4"/>
    </row>
    <row r="253" spans="1:15" ht="5.0999999999999996" customHeight="1" x14ac:dyDescent="0.3"/>
    <row r="254" spans="1:15" ht="1.5" customHeight="1" x14ac:dyDescent="0.3">
      <c r="A254" s="6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8"/>
    </row>
    <row r="255" spans="1:15" ht="15.75" customHeight="1" x14ac:dyDescent="0.3">
      <c r="A255" s="9"/>
      <c r="B255" s="101" t="s">
        <v>46</v>
      </c>
      <c r="C255" s="16"/>
      <c r="D255" s="240" t="s">
        <v>26</v>
      </c>
      <c r="E255" s="68" t="s">
        <v>27</v>
      </c>
      <c r="F255" s="242">
        <v>0</v>
      </c>
      <c r="G255" s="243"/>
      <c r="H255" s="68" t="s">
        <v>32</v>
      </c>
      <c r="I255" s="224"/>
      <c r="J255" s="225"/>
      <c r="K255" s="225"/>
      <c r="L255" s="225"/>
      <c r="M255" s="225"/>
      <c r="N255" s="226"/>
      <c r="O255" s="10"/>
    </row>
    <row r="256" spans="1:15" ht="15.75" customHeight="1" x14ac:dyDescent="0.3">
      <c r="A256" s="9"/>
      <c r="B256" s="102"/>
      <c r="C256" s="16"/>
      <c r="D256" s="241"/>
      <c r="E256" s="68" t="s">
        <v>28</v>
      </c>
      <c r="F256" s="244">
        <v>0</v>
      </c>
      <c r="G256" s="245"/>
      <c r="H256" s="68" t="s">
        <v>30</v>
      </c>
      <c r="I256" s="112"/>
      <c r="J256" s="113"/>
      <c r="K256" s="68" t="s">
        <v>36</v>
      </c>
      <c r="L256" s="224"/>
      <c r="M256" s="225"/>
      <c r="N256" s="226"/>
      <c r="O256" s="10"/>
    </row>
    <row r="257" spans="1:15" ht="15.75" customHeight="1" x14ac:dyDescent="0.3">
      <c r="A257" s="9"/>
      <c r="B257" s="102"/>
      <c r="C257" s="16"/>
      <c r="D257" s="67" t="s">
        <v>29</v>
      </c>
      <c r="E257" s="68" t="s">
        <v>31</v>
      </c>
      <c r="F257" s="237" t="s">
        <v>61</v>
      </c>
      <c r="G257" s="238"/>
      <c r="H257" s="68" t="s">
        <v>33</v>
      </c>
      <c r="I257" s="237" t="s">
        <v>61</v>
      </c>
      <c r="J257" s="238"/>
      <c r="K257" s="232" t="s">
        <v>35</v>
      </c>
      <c r="L257" s="233"/>
      <c r="M257" s="237"/>
      <c r="N257" s="238"/>
      <c r="O257" s="10"/>
    </row>
    <row r="258" spans="1:15" ht="15.75" customHeight="1" x14ac:dyDescent="0.3">
      <c r="A258" s="9"/>
      <c r="B258" s="102"/>
      <c r="C258" s="16"/>
      <c r="D258" s="67" t="s">
        <v>34</v>
      </c>
      <c r="E258" s="224"/>
      <c r="F258" s="225"/>
      <c r="G258" s="225"/>
      <c r="H258" s="225"/>
      <c r="I258" s="225"/>
      <c r="J258" s="225"/>
      <c r="K258" s="225"/>
      <c r="L258" s="225"/>
      <c r="M258" s="225"/>
      <c r="N258" s="226"/>
      <c r="O258" s="10"/>
    </row>
    <row r="259" spans="1:15" ht="15.75" customHeight="1" x14ac:dyDescent="0.3">
      <c r="A259" s="9"/>
      <c r="B259" s="103"/>
      <c r="C259" s="16"/>
      <c r="D259" s="67" t="s">
        <v>52</v>
      </c>
      <c r="E259" s="224"/>
      <c r="F259" s="225"/>
      <c r="G259" s="225"/>
      <c r="H259" s="225"/>
      <c r="I259" s="225"/>
      <c r="J259" s="225"/>
      <c r="K259" s="225"/>
      <c r="L259" s="225"/>
      <c r="M259" s="225"/>
      <c r="N259" s="226"/>
      <c r="O259" s="10"/>
    </row>
    <row r="260" spans="1:15" ht="1.5" customHeight="1" x14ac:dyDescent="0.3">
      <c r="A260" s="1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4"/>
    </row>
    <row r="261" spans="1:15" ht="5.0999999999999996" customHeight="1" x14ac:dyDescent="0.3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</row>
    <row r="262" spans="1:15" ht="1.5" customHeight="1" x14ac:dyDescent="0.3">
      <c r="A262" s="6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8"/>
    </row>
    <row r="263" spans="1:15" ht="15.75" customHeight="1" x14ac:dyDescent="0.3">
      <c r="A263" s="9"/>
      <c r="B263" s="101" t="s">
        <v>47</v>
      </c>
      <c r="C263" s="16"/>
      <c r="D263" s="67" t="s">
        <v>51</v>
      </c>
      <c r="E263" s="224"/>
      <c r="F263" s="225"/>
      <c r="G263" s="225"/>
      <c r="H263" s="225"/>
      <c r="I263" s="225"/>
      <c r="J263" s="225"/>
      <c r="K263" s="225"/>
      <c r="L263" s="225"/>
      <c r="M263" s="225"/>
      <c r="N263" s="226"/>
      <c r="O263" s="10"/>
    </row>
    <row r="264" spans="1:15" ht="15.75" customHeight="1" x14ac:dyDescent="0.3">
      <c r="A264" s="9"/>
      <c r="B264" s="102"/>
      <c r="C264" s="16"/>
      <c r="D264" s="67" t="s">
        <v>48</v>
      </c>
      <c r="E264" s="227"/>
      <c r="F264" s="228"/>
      <c r="G264" s="228"/>
      <c r="H264" s="228"/>
      <c r="I264" s="228"/>
      <c r="J264" s="228"/>
      <c r="K264" s="228"/>
      <c r="L264" s="228"/>
      <c r="M264" s="228"/>
      <c r="N264" s="229"/>
      <c r="O264" s="10"/>
    </row>
    <row r="265" spans="1:15" ht="15.75" customHeight="1" x14ac:dyDescent="0.3">
      <c r="A265" s="9"/>
      <c r="B265" s="102"/>
      <c r="C265" s="16"/>
      <c r="D265" s="67" t="s">
        <v>49</v>
      </c>
      <c r="E265" s="224"/>
      <c r="F265" s="225"/>
      <c r="G265" s="225"/>
      <c r="H265" s="225"/>
      <c r="I265" s="225"/>
      <c r="J265" s="225"/>
      <c r="K265" s="225"/>
      <c r="L265" s="225"/>
      <c r="M265" s="225"/>
      <c r="N265" s="226"/>
      <c r="O265" s="10"/>
    </row>
    <row r="266" spans="1:15" ht="15.75" customHeight="1" x14ac:dyDescent="0.3">
      <c r="A266" s="9"/>
      <c r="B266" s="102"/>
      <c r="C266" s="16"/>
      <c r="D266" s="67" t="s">
        <v>50</v>
      </c>
      <c r="E266" s="230"/>
      <c r="F266" s="231"/>
      <c r="G266" s="232" t="s">
        <v>41</v>
      </c>
      <c r="H266" s="233"/>
      <c r="I266" s="230"/>
      <c r="J266" s="231"/>
      <c r="K266" s="232" t="s">
        <v>42</v>
      </c>
      <c r="L266" s="233"/>
      <c r="M266" s="230"/>
      <c r="N266" s="231"/>
      <c r="O266" s="10"/>
    </row>
    <row r="267" spans="1:15" ht="15.75" customHeight="1" x14ac:dyDescent="0.3">
      <c r="A267" s="9"/>
      <c r="B267" s="102"/>
      <c r="C267" s="16"/>
      <c r="D267" s="234" t="s">
        <v>54</v>
      </c>
      <c r="E267" s="68" t="s">
        <v>38</v>
      </c>
      <c r="F267" s="237"/>
      <c r="G267" s="238"/>
      <c r="H267" s="68" t="s">
        <v>39</v>
      </c>
      <c r="I267" s="237"/>
      <c r="J267" s="238"/>
      <c r="K267" s="68" t="s">
        <v>53</v>
      </c>
      <c r="L267" s="237"/>
      <c r="M267" s="239"/>
      <c r="N267" s="238"/>
      <c r="O267" s="10"/>
    </row>
    <row r="268" spans="1:15" ht="15.75" customHeight="1" x14ac:dyDescent="0.3">
      <c r="A268" s="9"/>
      <c r="B268" s="102"/>
      <c r="C268" s="16"/>
      <c r="D268" s="235"/>
      <c r="E268" s="68" t="s">
        <v>37</v>
      </c>
      <c r="F268" s="224"/>
      <c r="G268" s="225"/>
      <c r="H268" s="225"/>
      <c r="I268" s="225"/>
      <c r="J268" s="225"/>
      <c r="K268" s="225"/>
      <c r="L268" s="225"/>
      <c r="M268" s="225"/>
      <c r="N268" s="226"/>
      <c r="O268" s="10"/>
    </row>
    <row r="269" spans="1:15" ht="15.75" customHeight="1" x14ac:dyDescent="0.3">
      <c r="A269" s="9"/>
      <c r="B269" s="103"/>
      <c r="C269" s="16"/>
      <c r="D269" s="236"/>
      <c r="E269" s="68" t="s">
        <v>40</v>
      </c>
      <c r="F269" s="224"/>
      <c r="G269" s="225"/>
      <c r="H269" s="225"/>
      <c r="I269" s="225"/>
      <c r="J269" s="225"/>
      <c r="K269" s="225"/>
      <c r="L269" s="225"/>
      <c r="M269" s="225"/>
      <c r="N269" s="226"/>
      <c r="O269" s="10"/>
    </row>
    <row r="270" spans="1:15" ht="1.5" customHeight="1" x14ac:dyDescent="0.3">
      <c r="A270" s="11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4"/>
    </row>
    <row r="271" spans="1:15" ht="31.5" x14ac:dyDescent="0.3">
      <c r="B271" s="144" t="s">
        <v>183</v>
      </c>
      <c r="C271" s="144"/>
      <c r="D271" s="144"/>
      <c r="E271" s="144"/>
      <c r="F271" s="144"/>
      <c r="G271" s="144"/>
      <c r="H271" s="144"/>
      <c r="I271" s="144"/>
      <c r="J271" s="144"/>
      <c r="K271" s="144"/>
      <c r="L271" s="144"/>
      <c r="M271" s="144"/>
      <c r="N271" s="144"/>
    </row>
    <row r="272" spans="1:15" ht="11.25" customHeight="1" x14ac:dyDescent="0.3"/>
    <row r="273" spans="1:15" ht="15" customHeight="1" x14ac:dyDescent="0.3">
      <c r="B273" s="146" t="s">
        <v>184</v>
      </c>
      <c r="C273" s="146"/>
      <c r="D273" s="146"/>
      <c r="E273" s="146"/>
      <c r="F273" s="146"/>
      <c r="G273" s="146"/>
      <c r="H273" s="146"/>
      <c r="I273" s="146"/>
      <c r="J273" s="146"/>
      <c r="K273" s="146"/>
      <c r="L273" s="146"/>
      <c r="M273" s="146"/>
      <c r="N273" s="146"/>
    </row>
    <row r="274" spans="1:15" ht="15" customHeight="1" x14ac:dyDescent="0.3">
      <c r="B274" s="146" t="s">
        <v>55</v>
      </c>
      <c r="C274" s="146"/>
      <c r="D274" s="146"/>
      <c r="E274" s="146"/>
      <c r="F274" s="146"/>
      <c r="G274" s="146"/>
      <c r="H274" s="146"/>
      <c r="I274" s="146"/>
      <c r="J274" s="146"/>
      <c r="K274" s="146"/>
      <c r="L274" s="146"/>
      <c r="M274" s="146"/>
      <c r="N274" s="146"/>
    </row>
    <row r="275" spans="1:15" ht="15" customHeight="1" x14ac:dyDescent="0.3">
      <c r="B275" s="146" t="s">
        <v>56</v>
      </c>
      <c r="C275" s="146"/>
      <c r="D275" s="146"/>
      <c r="E275" s="146"/>
      <c r="F275" s="146"/>
      <c r="G275" s="146"/>
      <c r="H275" s="146"/>
      <c r="I275" s="146"/>
      <c r="J275" s="146"/>
      <c r="K275" s="146"/>
      <c r="L275" s="146"/>
      <c r="M275" s="146"/>
      <c r="N275" s="146"/>
    </row>
    <row r="276" spans="1:15" ht="7.5" customHeight="1" thickBot="1" x14ac:dyDescent="0.3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5" ht="22.5" customHeight="1" x14ac:dyDescent="0.3">
      <c r="A277" s="4"/>
      <c r="B277" s="147" t="s">
        <v>16</v>
      </c>
      <c r="C277" s="147"/>
      <c r="D277" s="147"/>
      <c r="E277" s="147"/>
      <c r="F277" s="147"/>
      <c r="G277" s="147"/>
      <c r="H277" s="147"/>
      <c r="I277" s="148"/>
      <c r="J277" s="149" t="s">
        <v>58</v>
      </c>
      <c r="K277" s="150"/>
      <c r="L277" s="147" t="s">
        <v>4</v>
      </c>
      <c r="M277" s="147"/>
      <c r="N277" s="147"/>
      <c r="O277" s="4"/>
    </row>
    <row r="278" spans="1:15" ht="22.5" customHeight="1" thickBot="1" x14ac:dyDescent="0.35">
      <c r="A278" s="5"/>
      <c r="B278" s="151" t="s">
        <v>15</v>
      </c>
      <c r="C278" s="151"/>
      <c r="D278" s="151"/>
      <c r="E278" s="151"/>
      <c r="F278" s="151"/>
      <c r="G278" s="151"/>
      <c r="H278" s="151"/>
      <c r="I278" s="152"/>
      <c r="J278" s="153" t="s">
        <v>57</v>
      </c>
      <c r="K278" s="154"/>
      <c r="L278" s="268" t="s">
        <v>189</v>
      </c>
      <c r="M278" s="268"/>
      <c r="N278" s="268"/>
      <c r="O278" s="5"/>
    </row>
    <row r="279" spans="1:15" ht="10.5" customHeight="1" x14ac:dyDescent="0.3"/>
    <row r="280" spans="1:15" ht="1.5" customHeight="1" x14ac:dyDescent="0.3">
      <c r="A280" s="6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8"/>
    </row>
    <row r="281" spans="1:15" ht="15.75" customHeight="1" x14ac:dyDescent="0.3">
      <c r="A281" s="9"/>
      <c r="B281" s="101" t="s">
        <v>43</v>
      </c>
      <c r="C281" s="156"/>
      <c r="D281" s="67" t="s">
        <v>13</v>
      </c>
      <c r="E281" s="255"/>
      <c r="F281" s="256"/>
      <c r="G281" s="256"/>
      <c r="H281" s="256"/>
      <c r="I281" s="256"/>
      <c r="J281" s="257"/>
      <c r="K281" s="232" t="s">
        <v>10</v>
      </c>
      <c r="L281" s="233"/>
      <c r="M281" s="261"/>
      <c r="N281" s="262"/>
      <c r="O281" s="10"/>
    </row>
    <row r="282" spans="1:15" ht="15.75" customHeight="1" x14ac:dyDescent="0.3">
      <c r="A282" s="9"/>
      <c r="B282" s="115"/>
      <c r="C282" s="156"/>
      <c r="D282" s="67" t="s">
        <v>7</v>
      </c>
      <c r="E282" s="255"/>
      <c r="F282" s="256"/>
      <c r="G282" s="256"/>
      <c r="H282" s="256"/>
      <c r="I282" s="256"/>
      <c r="J282" s="257"/>
      <c r="K282" s="232" t="s">
        <v>9</v>
      </c>
      <c r="L282" s="233"/>
      <c r="M282" s="261" t="s">
        <v>63</v>
      </c>
      <c r="N282" s="262"/>
      <c r="O282" s="10"/>
    </row>
    <row r="283" spans="1:15" ht="15.75" customHeight="1" x14ac:dyDescent="0.3">
      <c r="A283" s="9"/>
      <c r="B283" s="115"/>
      <c r="C283" s="156"/>
      <c r="D283" s="67" t="s">
        <v>11</v>
      </c>
      <c r="E283" s="255"/>
      <c r="F283" s="256"/>
      <c r="G283" s="256"/>
      <c r="H283" s="257"/>
      <c r="I283" s="232" t="s">
        <v>1</v>
      </c>
      <c r="J283" s="233"/>
      <c r="K283" s="261"/>
      <c r="L283" s="263"/>
      <c r="M283" s="263"/>
      <c r="N283" s="262"/>
      <c r="O283" s="10"/>
    </row>
    <row r="284" spans="1:15" ht="15.75" customHeight="1" x14ac:dyDescent="0.3">
      <c r="A284" s="9"/>
      <c r="B284" s="115"/>
      <c r="C284" s="156"/>
      <c r="D284" s="67" t="s">
        <v>12</v>
      </c>
      <c r="E284" s="255"/>
      <c r="F284" s="256"/>
      <c r="G284" s="256"/>
      <c r="H284" s="256"/>
      <c r="I284" s="256"/>
      <c r="J284" s="256"/>
      <c r="K284" s="256"/>
      <c r="L284" s="256"/>
      <c r="M284" s="256"/>
      <c r="N284" s="257"/>
      <c r="O284" s="10"/>
    </row>
    <row r="285" spans="1:15" ht="15.75" customHeight="1" x14ac:dyDescent="0.3">
      <c r="A285" s="9"/>
      <c r="B285" s="115"/>
      <c r="C285" s="156"/>
      <c r="D285" s="67" t="s">
        <v>3</v>
      </c>
      <c r="E285" s="261"/>
      <c r="F285" s="263"/>
      <c r="G285" s="263"/>
      <c r="H285" s="262"/>
      <c r="I285" s="232" t="s">
        <v>2</v>
      </c>
      <c r="J285" s="233"/>
      <c r="K285" s="261"/>
      <c r="L285" s="263"/>
      <c r="M285" s="263"/>
      <c r="N285" s="262"/>
      <c r="O285" s="10"/>
    </row>
    <row r="286" spans="1:15" ht="15.75" customHeight="1" x14ac:dyDescent="0.3">
      <c r="A286" s="9"/>
      <c r="B286" s="115"/>
      <c r="C286" s="156"/>
      <c r="D286" s="67" t="s">
        <v>5</v>
      </c>
      <c r="E286" s="264" t="s">
        <v>62</v>
      </c>
      <c r="F286" s="265"/>
      <c r="G286" s="232" t="s">
        <v>14</v>
      </c>
      <c r="H286" s="233"/>
      <c r="I286" s="266" t="s">
        <v>175</v>
      </c>
      <c r="J286" s="267"/>
      <c r="K286" s="232" t="s">
        <v>8</v>
      </c>
      <c r="L286" s="233"/>
      <c r="M286" s="266" t="s">
        <v>175</v>
      </c>
      <c r="N286" s="267"/>
      <c r="O286" s="10"/>
    </row>
    <row r="287" spans="1:15" ht="15.75" customHeight="1" x14ac:dyDescent="0.3">
      <c r="A287" s="9"/>
      <c r="B287" s="115"/>
      <c r="C287" s="156"/>
      <c r="D287" s="67" t="s">
        <v>0</v>
      </c>
      <c r="E287" s="255"/>
      <c r="F287" s="256"/>
      <c r="G287" s="256"/>
      <c r="H287" s="256"/>
      <c r="I287" s="256"/>
      <c r="J287" s="256"/>
      <c r="K287" s="256"/>
      <c r="L287" s="256"/>
      <c r="M287" s="256"/>
      <c r="N287" s="257"/>
      <c r="O287" s="10"/>
    </row>
    <row r="288" spans="1:15" ht="15.75" customHeight="1" x14ac:dyDescent="0.3">
      <c r="A288" s="9"/>
      <c r="B288" s="116"/>
      <c r="C288" s="156"/>
      <c r="D288" s="67" t="s">
        <v>6</v>
      </c>
      <c r="E288" s="255"/>
      <c r="F288" s="256"/>
      <c r="G288" s="256"/>
      <c r="H288" s="256"/>
      <c r="I288" s="256"/>
      <c r="J288" s="256"/>
      <c r="K288" s="256"/>
      <c r="L288" s="256"/>
      <c r="M288" s="256"/>
      <c r="N288" s="257"/>
      <c r="O288" s="10"/>
    </row>
    <row r="289" spans="1:15" ht="1.5" customHeight="1" x14ac:dyDescent="0.3">
      <c r="A289" s="11"/>
      <c r="B289" s="12"/>
      <c r="C289" s="12"/>
      <c r="D289" s="12"/>
      <c r="E289" s="12"/>
      <c r="F289" s="13"/>
      <c r="G289" s="13"/>
      <c r="H289" s="13"/>
      <c r="I289" s="13"/>
      <c r="J289" s="13"/>
      <c r="K289" s="13"/>
      <c r="L289" s="13"/>
      <c r="M289" s="13"/>
      <c r="N289" s="12"/>
      <c r="O289" s="14"/>
    </row>
    <row r="290" spans="1:15" ht="5.0999999999999996" customHeight="1" x14ac:dyDescent="0.3">
      <c r="F290" s="2"/>
      <c r="G290" s="2"/>
      <c r="H290" s="2"/>
      <c r="I290" s="2"/>
      <c r="J290" s="2"/>
      <c r="K290" s="2"/>
      <c r="L290" s="2"/>
      <c r="M290" s="2"/>
    </row>
    <row r="291" spans="1:15" ht="1.5" customHeight="1" x14ac:dyDescent="0.3">
      <c r="A291" s="6"/>
      <c r="B291" s="7"/>
      <c r="C291" s="7"/>
      <c r="D291" s="7"/>
      <c r="E291" s="7"/>
      <c r="F291" s="15"/>
      <c r="G291" s="15"/>
      <c r="H291" s="15"/>
      <c r="I291" s="15"/>
      <c r="J291" s="15"/>
      <c r="K291" s="15"/>
      <c r="L291" s="15"/>
      <c r="M291" s="15"/>
      <c r="N291" s="7"/>
      <c r="O291" s="8"/>
    </row>
    <row r="292" spans="1:15" ht="6" customHeight="1" x14ac:dyDescent="0.3">
      <c r="A292" s="9"/>
      <c r="B292" s="101" t="s">
        <v>44</v>
      </c>
      <c r="C292" s="16"/>
      <c r="D292" s="246"/>
      <c r="E292" s="247"/>
      <c r="F292" s="247"/>
      <c r="G292" s="247"/>
      <c r="H292" s="247"/>
      <c r="I292" s="247"/>
      <c r="J292" s="247"/>
      <c r="K292" s="247"/>
      <c r="L292" s="247"/>
      <c r="M292" s="247"/>
      <c r="N292" s="248"/>
      <c r="O292" s="10"/>
    </row>
    <row r="293" spans="1:15" ht="65.25" customHeight="1" x14ac:dyDescent="0.3">
      <c r="A293" s="9"/>
      <c r="B293" s="115"/>
      <c r="C293" s="16"/>
      <c r="D293" s="249" t="s">
        <v>176</v>
      </c>
      <c r="E293" s="250"/>
      <c r="F293" s="250"/>
      <c r="G293" s="250"/>
      <c r="H293" s="250"/>
      <c r="I293" s="250"/>
      <c r="J293" s="250"/>
      <c r="K293" s="250"/>
      <c r="L293" s="250"/>
      <c r="M293" s="250"/>
      <c r="N293" s="251"/>
      <c r="O293" s="10"/>
    </row>
    <row r="294" spans="1:15" ht="6" customHeight="1" x14ac:dyDescent="0.3">
      <c r="A294" s="9"/>
      <c r="B294" s="116"/>
      <c r="C294" s="16"/>
      <c r="D294" s="252"/>
      <c r="E294" s="253"/>
      <c r="F294" s="253"/>
      <c r="G294" s="253"/>
      <c r="H294" s="253"/>
      <c r="I294" s="253"/>
      <c r="J294" s="253"/>
      <c r="K294" s="253"/>
      <c r="L294" s="253"/>
      <c r="M294" s="253"/>
      <c r="N294" s="254"/>
      <c r="O294" s="10"/>
    </row>
    <row r="295" spans="1:15" ht="1.5" customHeight="1" x14ac:dyDescent="0.3">
      <c r="A295" s="11"/>
      <c r="B295" s="12"/>
      <c r="C295" s="12"/>
      <c r="D295" s="12"/>
      <c r="E295" s="12"/>
      <c r="F295" s="13"/>
      <c r="G295" s="13"/>
      <c r="H295" s="13"/>
      <c r="I295" s="13"/>
      <c r="J295" s="13"/>
      <c r="K295" s="13"/>
      <c r="L295" s="13"/>
      <c r="M295" s="13"/>
      <c r="N295" s="12"/>
      <c r="O295" s="14"/>
    </row>
    <row r="296" spans="1:15" ht="5.0999999999999996" customHeight="1" x14ac:dyDescent="0.3">
      <c r="F296" s="2"/>
      <c r="G296" s="2"/>
      <c r="H296" s="2"/>
      <c r="I296" s="2"/>
      <c r="J296" s="2"/>
      <c r="K296" s="2"/>
      <c r="L296" s="2"/>
      <c r="M296" s="2"/>
    </row>
    <row r="297" spans="1:15" ht="1.5" customHeight="1" x14ac:dyDescent="0.3">
      <c r="A297" s="6"/>
      <c r="B297" s="7"/>
      <c r="C297" s="7"/>
      <c r="D297" s="7"/>
      <c r="E297" s="7"/>
      <c r="F297" s="15"/>
      <c r="G297" s="15"/>
      <c r="H297" s="15"/>
      <c r="I297" s="15"/>
      <c r="J297" s="15"/>
      <c r="K297" s="15"/>
      <c r="L297" s="15"/>
      <c r="M297" s="15"/>
      <c r="N297" s="7"/>
      <c r="O297" s="8"/>
    </row>
    <row r="298" spans="1:15" ht="15.75" customHeight="1" x14ac:dyDescent="0.3">
      <c r="A298" s="9"/>
      <c r="B298" s="101" t="s">
        <v>45</v>
      </c>
      <c r="C298" s="16"/>
      <c r="D298" s="67" t="s">
        <v>19</v>
      </c>
      <c r="E298" s="255"/>
      <c r="F298" s="256"/>
      <c r="G298" s="256"/>
      <c r="H298" s="256"/>
      <c r="I298" s="256"/>
      <c r="J298" s="256"/>
      <c r="K298" s="256"/>
      <c r="L298" s="256"/>
      <c r="M298" s="256"/>
      <c r="N298" s="257"/>
      <c r="O298" s="10"/>
    </row>
    <row r="299" spans="1:15" ht="15.75" customHeight="1" x14ac:dyDescent="0.3">
      <c r="A299" s="9"/>
      <c r="B299" s="102"/>
      <c r="C299" s="16"/>
      <c r="D299" s="234" t="s">
        <v>20</v>
      </c>
      <c r="E299" s="258" t="s">
        <v>17</v>
      </c>
      <c r="F299" s="259"/>
      <c r="G299" s="259"/>
      <c r="H299" s="259"/>
      <c r="I299" s="259"/>
      <c r="J299" s="259"/>
      <c r="K299" s="259"/>
      <c r="L299" s="259"/>
      <c r="M299" s="259"/>
      <c r="N299" s="260"/>
      <c r="O299" s="10"/>
    </row>
    <row r="300" spans="1:15" ht="15.75" customHeight="1" x14ac:dyDescent="0.3">
      <c r="A300" s="9"/>
      <c r="B300" s="102"/>
      <c r="C300" s="16"/>
      <c r="D300" s="236"/>
      <c r="E300" s="258" t="s">
        <v>177</v>
      </c>
      <c r="F300" s="259"/>
      <c r="G300" s="259"/>
      <c r="H300" s="259"/>
      <c r="I300" s="259"/>
      <c r="J300" s="259"/>
      <c r="K300" s="259"/>
      <c r="L300" s="259"/>
      <c r="M300" s="259"/>
      <c r="N300" s="260"/>
      <c r="O300" s="10"/>
    </row>
    <row r="301" spans="1:15" ht="15.75" customHeight="1" x14ac:dyDescent="0.3">
      <c r="A301" s="9"/>
      <c r="B301" s="102"/>
      <c r="C301" s="16"/>
      <c r="D301" s="234" t="s">
        <v>21</v>
      </c>
      <c r="E301" s="258" t="s">
        <v>17</v>
      </c>
      <c r="F301" s="259"/>
      <c r="G301" s="259"/>
      <c r="H301" s="259"/>
      <c r="I301" s="259"/>
      <c r="J301" s="259"/>
      <c r="K301" s="259"/>
      <c r="L301" s="259"/>
      <c r="M301" s="259"/>
      <c r="N301" s="260"/>
      <c r="O301" s="10"/>
    </row>
    <row r="302" spans="1:15" ht="15.75" customHeight="1" x14ac:dyDescent="0.3">
      <c r="A302" s="9"/>
      <c r="B302" s="102"/>
      <c r="C302" s="16"/>
      <c r="D302" s="236"/>
      <c r="E302" s="258" t="s">
        <v>18</v>
      </c>
      <c r="F302" s="259"/>
      <c r="G302" s="259"/>
      <c r="H302" s="259"/>
      <c r="I302" s="259"/>
      <c r="J302" s="259"/>
      <c r="K302" s="259"/>
      <c r="L302" s="259"/>
      <c r="M302" s="259"/>
      <c r="N302" s="260"/>
      <c r="O302" s="10"/>
    </row>
    <row r="303" spans="1:15" ht="15.75" customHeight="1" x14ac:dyDescent="0.3">
      <c r="A303" s="9"/>
      <c r="B303" s="102"/>
      <c r="C303" s="16"/>
      <c r="D303" s="67" t="s">
        <v>22</v>
      </c>
      <c r="E303" s="255"/>
      <c r="F303" s="256"/>
      <c r="G303" s="256"/>
      <c r="H303" s="256"/>
      <c r="I303" s="256"/>
      <c r="J303" s="256"/>
      <c r="K303" s="256"/>
      <c r="L303" s="256"/>
      <c r="M303" s="256"/>
      <c r="N303" s="257"/>
      <c r="O303" s="10"/>
    </row>
    <row r="304" spans="1:15" ht="15.75" customHeight="1" x14ac:dyDescent="0.3">
      <c r="A304" s="9"/>
      <c r="B304" s="102"/>
      <c r="C304" s="16"/>
      <c r="D304" s="67" t="s">
        <v>23</v>
      </c>
      <c r="E304" s="261" t="s">
        <v>169</v>
      </c>
      <c r="F304" s="262"/>
      <c r="G304" s="261" t="s">
        <v>168</v>
      </c>
      <c r="H304" s="262"/>
      <c r="I304" s="232" t="s">
        <v>59</v>
      </c>
      <c r="J304" s="233"/>
      <c r="K304" s="237" t="s">
        <v>60</v>
      </c>
      <c r="L304" s="239"/>
      <c r="M304" s="239"/>
      <c r="N304" s="238"/>
      <c r="O304" s="10"/>
    </row>
    <row r="305" spans="1:15" ht="15.75" customHeight="1" x14ac:dyDescent="0.3">
      <c r="A305" s="9"/>
      <c r="B305" s="103"/>
      <c r="C305" s="16"/>
      <c r="D305" s="67" t="s">
        <v>24</v>
      </c>
      <c r="E305" s="237"/>
      <c r="F305" s="239"/>
      <c r="G305" s="239"/>
      <c r="H305" s="238"/>
      <c r="I305" s="232" t="s">
        <v>25</v>
      </c>
      <c r="J305" s="233"/>
      <c r="K305" s="237"/>
      <c r="L305" s="239"/>
      <c r="M305" s="239"/>
      <c r="N305" s="238"/>
      <c r="O305" s="10"/>
    </row>
    <row r="306" spans="1:15" ht="1.5" customHeight="1" x14ac:dyDescent="0.3">
      <c r="A306" s="11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4"/>
    </row>
    <row r="307" spans="1:15" ht="5.0999999999999996" customHeight="1" x14ac:dyDescent="0.3"/>
    <row r="308" spans="1:15" ht="1.5" customHeight="1" x14ac:dyDescent="0.3">
      <c r="A308" s="6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8"/>
    </row>
    <row r="309" spans="1:15" ht="15.75" customHeight="1" x14ac:dyDescent="0.3">
      <c r="A309" s="9"/>
      <c r="B309" s="101" t="s">
        <v>46</v>
      </c>
      <c r="C309" s="16"/>
      <c r="D309" s="240" t="s">
        <v>26</v>
      </c>
      <c r="E309" s="68" t="s">
        <v>27</v>
      </c>
      <c r="F309" s="242">
        <v>0</v>
      </c>
      <c r="G309" s="243"/>
      <c r="H309" s="68" t="s">
        <v>32</v>
      </c>
      <c r="I309" s="224"/>
      <c r="J309" s="225"/>
      <c r="K309" s="225"/>
      <c r="L309" s="225"/>
      <c r="M309" s="225"/>
      <c r="N309" s="226"/>
      <c r="O309" s="10"/>
    </row>
    <row r="310" spans="1:15" ht="15.75" customHeight="1" x14ac:dyDescent="0.3">
      <c r="A310" s="9"/>
      <c r="B310" s="102"/>
      <c r="C310" s="16"/>
      <c r="D310" s="241"/>
      <c r="E310" s="68" t="s">
        <v>28</v>
      </c>
      <c r="F310" s="244">
        <v>0</v>
      </c>
      <c r="G310" s="245"/>
      <c r="H310" s="68" t="s">
        <v>30</v>
      </c>
      <c r="I310" s="112"/>
      <c r="J310" s="113"/>
      <c r="K310" s="68" t="s">
        <v>36</v>
      </c>
      <c r="L310" s="224"/>
      <c r="M310" s="225"/>
      <c r="N310" s="226"/>
      <c r="O310" s="10"/>
    </row>
    <row r="311" spans="1:15" ht="15.75" customHeight="1" x14ac:dyDescent="0.3">
      <c r="A311" s="9"/>
      <c r="B311" s="102"/>
      <c r="C311" s="16"/>
      <c r="D311" s="67" t="s">
        <v>29</v>
      </c>
      <c r="E311" s="68" t="s">
        <v>31</v>
      </c>
      <c r="F311" s="237" t="s">
        <v>61</v>
      </c>
      <c r="G311" s="238"/>
      <c r="H311" s="68" t="s">
        <v>33</v>
      </c>
      <c r="I311" s="237" t="s">
        <v>61</v>
      </c>
      <c r="J311" s="238"/>
      <c r="K311" s="232" t="s">
        <v>35</v>
      </c>
      <c r="L311" s="233"/>
      <c r="M311" s="237"/>
      <c r="N311" s="238"/>
      <c r="O311" s="10"/>
    </row>
    <row r="312" spans="1:15" ht="15.75" customHeight="1" x14ac:dyDescent="0.3">
      <c r="A312" s="9"/>
      <c r="B312" s="102"/>
      <c r="C312" s="16"/>
      <c r="D312" s="67" t="s">
        <v>34</v>
      </c>
      <c r="E312" s="224"/>
      <c r="F312" s="225"/>
      <c r="G312" s="225"/>
      <c r="H312" s="225"/>
      <c r="I312" s="225"/>
      <c r="J312" s="225"/>
      <c r="K312" s="225"/>
      <c r="L312" s="225"/>
      <c r="M312" s="225"/>
      <c r="N312" s="226"/>
      <c r="O312" s="10"/>
    </row>
    <row r="313" spans="1:15" ht="15.75" customHeight="1" x14ac:dyDescent="0.3">
      <c r="A313" s="9"/>
      <c r="B313" s="103"/>
      <c r="C313" s="16"/>
      <c r="D313" s="67" t="s">
        <v>52</v>
      </c>
      <c r="E313" s="224"/>
      <c r="F313" s="225"/>
      <c r="G313" s="225"/>
      <c r="H313" s="225"/>
      <c r="I313" s="225"/>
      <c r="J313" s="225"/>
      <c r="K313" s="225"/>
      <c r="L313" s="225"/>
      <c r="M313" s="225"/>
      <c r="N313" s="226"/>
      <c r="O313" s="10"/>
    </row>
    <row r="314" spans="1:15" ht="1.5" customHeight="1" x14ac:dyDescent="0.3">
      <c r="A314" s="11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4"/>
    </row>
    <row r="315" spans="1:15" ht="5.0999999999999996" customHeight="1" x14ac:dyDescent="0.3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</row>
    <row r="316" spans="1:15" ht="1.5" customHeight="1" x14ac:dyDescent="0.3">
      <c r="A316" s="6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8"/>
    </row>
    <row r="317" spans="1:15" ht="15.75" customHeight="1" x14ac:dyDescent="0.3">
      <c r="A317" s="9"/>
      <c r="B317" s="101" t="s">
        <v>47</v>
      </c>
      <c r="C317" s="16"/>
      <c r="D317" s="67" t="s">
        <v>51</v>
      </c>
      <c r="E317" s="224"/>
      <c r="F317" s="225"/>
      <c r="G317" s="225"/>
      <c r="H317" s="225"/>
      <c r="I317" s="225"/>
      <c r="J317" s="225"/>
      <c r="K317" s="225"/>
      <c r="L317" s="225"/>
      <c r="M317" s="225"/>
      <c r="N317" s="226"/>
      <c r="O317" s="10"/>
    </row>
    <row r="318" spans="1:15" ht="15.75" customHeight="1" x14ac:dyDescent="0.3">
      <c r="A318" s="9"/>
      <c r="B318" s="102"/>
      <c r="C318" s="16"/>
      <c r="D318" s="67" t="s">
        <v>48</v>
      </c>
      <c r="E318" s="227"/>
      <c r="F318" s="228"/>
      <c r="G318" s="228"/>
      <c r="H318" s="228"/>
      <c r="I318" s="228"/>
      <c r="J318" s="228"/>
      <c r="K318" s="228"/>
      <c r="L318" s="228"/>
      <c r="M318" s="228"/>
      <c r="N318" s="229"/>
      <c r="O318" s="10"/>
    </row>
    <row r="319" spans="1:15" ht="15.75" customHeight="1" x14ac:dyDescent="0.3">
      <c r="A319" s="9"/>
      <c r="B319" s="102"/>
      <c r="C319" s="16"/>
      <c r="D319" s="67" t="s">
        <v>49</v>
      </c>
      <c r="E319" s="224"/>
      <c r="F319" s="225"/>
      <c r="G319" s="225"/>
      <c r="H319" s="225"/>
      <c r="I319" s="225"/>
      <c r="J319" s="225"/>
      <c r="K319" s="225"/>
      <c r="L319" s="225"/>
      <c r="M319" s="225"/>
      <c r="N319" s="226"/>
      <c r="O319" s="10"/>
    </row>
    <row r="320" spans="1:15" ht="15.75" customHeight="1" x14ac:dyDescent="0.3">
      <c r="A320" s="9"/>
      <c r="B320" s="102"/>
      <c r="C320" s="16"/>
      <c r="D320" s="67" t="s">
        <v>50</v>
      </c>
      <c r="E320" s="230"/>
      <c r="F320" s="231"/>
      <c r="G320" s="232" t="s">
        <v>41</v>
      </c>
      <c r="H320" s="233"/>
      <c r="I320" s="230"/>
      <c r="J320" s="231"/>
      <c r="K320" s="232" t="s">
        <v>42</v>
      </c>
      <c r="L320" s="233"/>
      <c r="M320" s="230"/>
      <c r="N320" s="231"/>
      <c r="O320" s="10"/>
    </row>
    <row r="321" spans="1:15" ht="15.75" customHeight="1" x14ac:dyDescent="0.3">
      <c r="A321" s="9"/>
      <c r="B321" s="102"/>
      <c r="C321" s="16"/>
      <c r="D321" s="234" t="s">
        <v>54</v>
      </c>
      <c r="E321" s="68" t="s">
        <v>38</v>
      </c>
      <c r="F321" s="237"/>
      <c r="G321" s="238"/>
      <c r="H321" s="68" t="s">
        <v>39</v>
      </c>
      <c r="I321" s="237"/>
      <c r="J321" s="238"/>
      <c r="K321" s="68" t="s">
        <v>53</v>
      </c>
      <c r="L321" s="237"/>
      <c r="M321" s="239"/>
      <c r="N321" s="238"/>
      <c r="O321" s="10"/>
    </row>
    <row r="322" spans="1:15" ht="15.75" customHeight="1" x14ac:dyDescent="0.3">
      <c r="A322" s="9"/>
      <c r="B322" s="102"/>
      <c r="C322" s="16"/>
      <c r="D322" s="235"/>
      <c r="E322" s="68" t="s">
        <v>37</v>
      </c>
      <c r="F322" s="224"/>
      <c r="G322" s="225"/>
      <c r="H322" s="225"/>
      <c r="I322" s="225"/>
      <c r="J322" s="225"/>
      <c r="K322" s="225"/>
      <c r="L322" s="225"/>
      <c r="M322" s="225"/>
      <c r="N322" s="226"/>
      <c r="O322" s="10"/>
    </row>
    <row r="323" spans="1:15" ht="15.75" customHeight="1" x14ac:dyDescent="0.3">
      <c r="A323" s="9"/>
      <c r="B323" s="103"/>
      <c r="C323" s="16"/>
      <c r="D323" s="236"/>
      <c r="E323" s="68" t="s">
        <v>40</v>
      </c>
      <c r="F323" s="224"/>
      <c r="G323" s="225"/>
      <c r="H323" s="225"/>
      <c r="I323" s="225"/>
      <c r="J323" s="225"/>
      <c r="K323" s="225"/>
      <c r="L323" s="225"/>
      <c r="M323" s="225"/>
      <c r="N323" s="226"/>
      <c r="O323" s="10"/>
    </row>
    <row r="324" spans="1:15" ht="1.5" customHeight="1" x14ac:dyDescent="0.3">
      <c r="A324" s="11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4"/>
    </row>
    <row r="325" spans="1:15" ht="31.5" x14ac:dyDescent="0.3">
      <c r="B325" s="144" t="s">
        <v>183</v>
      </c>
      <c r="C325" s="144"/>
      <c r="D325" s="144"/>
      <c r="E325" s="144"/>
      <c r="F325" s="144"/>
      <c r="G325" s="144"/>
      <c r="H325" s="144"/>
      <c r="I325" s="144"/>
      <c r="J325" s="144"/>
      <c r="K325" s="144"/>
      <c r="L325" s="144"/>
      <c r="M325" s="144"/>
      <c r="N325" s="144"/>
    </row>
    <row r="326" spans="1:15" ht="11.25" customHeight="1" x14ac:dyDescent="0.3"/>
    <row r="327" spans="1:15" ht="15" customHeight="1" x14ac:dyDescent="0.3">
      <c r="B327" s="146" t="s">
        <v>184</v>
      </c>
      <c r="C327" s="146"/>
      <c r="D327" s="146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</row>
    <row r="328" spans="1:15" ht="15" customHeight="1" x14ac:dyDescent="0.3">
      <c r="B328" s="146" t="s">
        <v>55</v>
      </c>
      <c r="C328" s="146"/>
      <c r="D328" s="146"/>
      <c r="E328" s="146"/>
      <c r="F328" s="146"/>
      <c r="G328" s="146"/>
      <c r="H328" s="146"/>
      <c r="I328" s="146"/>
      <c r="J328" s="146"/>
      <c r="K328" s="146"/>
      <c r="L328" s="146"/>
      <c r="M328" s="146"/>
      <c r="N328" s="146"/>
    </row>
    <row r="329" spans="1:15" ht="15" customHeight="1" x14ac:dyDescent="0.3">
      <c r="B329" s="146" t="s">
        <v>56</v>
      </c>
      <c r="C329" s="146"/>
      <c r="D329" s="146"/>
      <c r="E329" s="146"/>
      <c r="F329" s="146"/>
      <c r="G329" s="146"/>
      <c r="H329" s="146"/>
      <c r="I329" s="146"/>
      <c r="J329" s="146"/>
      <c r="K329" s="146"/>
      <c r="L329" s="146"/>
      <c r="M329" s="146"/>
      <c r="N329" s="146"/>
    </row>
    <row r="330" spans="1:15" ht="7.5" customHeight="1" thickBot="1" x14ac:dyDescent="0.3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5" ht="22.5" customHeight="1" x14ac:dyDescent="0.3">
      <c r="A331" s="4"/>
      <c r="B331" s="147" t="s">
        <v>16</v>
      </c>
      <c r="C331" s="147"/>
      <c r="D331" s="147"/>
      <c r="E331" s="147"/>
      <c r="F331" s="147"/>
      <c r="G331" s="147"/>
      <c r="H331" s="147"/>
      <c r="I331" s="148"/>
      <c r="J331" s="149" t="s">
        <v>58</v>
      </c>
      <c r="K331" s="150"/>
      <c r="L331" s="147" t="s">
        <v>4</v>
      </c>
      <c r="M331" s="147"/>
      <c r="N331" s="147"/>
      <c r="O331" s="4"/>
    </row>
    <row r="332" spans="1:15" ht="22.5" customHeight="1" thickBot="1" x14ac:dyDescent="0.35">
      <c r="A332" s="5"/>
      <c r="B332" s="151" t="s">
        <v>15</v>
      </c>
      <c r="C332" s="151"/>
      <c r="D332" s="151"/>
      <c r="E332" s="151"/>
      <c r="F332" s="151"/>
      <c r="G332" s="151"/>
      <c r="H332" s="151"/>
      <c r="I332" s="152"/>
      <c r="J332" s="153" t="s">
        <v>57</v>
      </c>
      <c r="K332" s="154"/>
      <c r="L332" s="268" t="s">
        <v>189</v>
      </c>
      <c r="M332" s="268"/>
      <c r="N332" s="268"/>
      <c r="O332" s="5"/>
    </row>
    <row r="333" spans="1:15" ht="10.5" customHeight="1" x14ac:dyDescent="0.3"/>
    <row r="334" spans="1:15" ht="1.5" customHeight="1" x14ac:dyDescent="0.3">
      <c r="A334" s="6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8"/>
    </row>
    <row r="335" spans="1:15" ht="15.75" customHeight="1" x14ac:dyDescent="0.3">
      <c r="A335" s="9"/>
      <c r="B335" s="101" t="s">
        <v>43</v>
      </c>
      <c r="C335" s="156"/>
      <c r="D335" s="67" t="s">
        <v>13</v>
      </c>
      <c r="E335" s="255"/>
      <c r="F335" s="256"/>
      <c r="G335" s="256"/>
      <c r="H335" s="256"/>
      <c r="I335" s="256"/>
      <c r="J335" s="257"/>
      <c r="K335" s="232" t="s">
        <v>10</v>
      </c>
      <c r="L335" s="233"/>
      <c r="M335" s="261"/>
      <c r="N335" s="262"/>
      <c r="O335" s="10"/>
    </row>
    <row r="336" spans="1:15" ht="15.75" customHeight="1" x14ac:dyDescent="0.3">
      <c r="A336" s="9"/>
      <c r="B336" s="115"/>
      <c r="C336" s="156"/>
      <c r="D336" s="67" t="s">
        <v>7</v>
      </c>
      <c r="E336" s="255"/>
      <c r="F336" s="256"/>
      <c r="G336" s="256"/>
      <c r="H336" s="256"/>
      <c r="I336" s="256"/>
      <c r="J336" s="257"/>
      <c r="K336" s="232" t="s">
        <v>9</v>
      </c>
      <c r="L336" s="233"/>
      <c r="M336" s="261" t="s">
        <v>63</v>
      </c>
      <c r="N336" s="262"/>
      <c r="O336" s="10"/>
    </row>
    <row r="337" spans="1:15" ht="15.75" customHeight="1" x14ac:dyDescent="0.3">
      <c r="A337" s="9"/>
      <c r="B337" s="115"/>
      <c r="C337" s="156"/>
      <c r="D337" s="67" t="s">
        <v>11</v>
      </c>
      <c r="E337" s="255"/>
      <c r="F337" s="256"/>
      <c r="G337" s="256"/>
      <c r="H337" s="257"/>
      <c r="I337" s="232" t="s">
        <v>1</v>
      </c>
      <c r="J337" s="233"/>
      <c r="K337" s="261"/>
      <c r="L337" s="263"/>
      <c r="M337" s="263"/>
      <c r="N337" s="262"/>
      <c r="O337" s="10"/>
    </row>
    <row r="338" spans="1:15" ht="15.75" customHeight="1" x14ac:dyDescent="0.3">
      <c r="A338" s="9"/>
      <c r="B338" s="115"/>
      <c r="C338" s="156"/>
      <c r="D338" s="67" t="s">
        <v>12</v>
      </c>
      <c r="E338" s="255"/>
      <c r="F338" s="256"/>
      <c r="G338" s="256"/>
      <c r="H338" s="256"/>
      <c r="I338" s="256"/>
      <c r="J338" s="256"/>
      <c r="K338" s="256"/>
      <c r="L338" s="256"/>
      <c r="M338" s="256"/>
      <c r="N338" s="257"/>
      <c r="O338" s="10"/>
    </row>
    <row r="339" spans="1:15" ht="15.75" customHeight="1" x14ac:dyDescent="0.3">
      <c r="A339" s="9"/>
      <c r="B339" s="115"/>
      <c r="C339" s="156"/>
      <c r="D339" s="67" t="s">
        <v>3</v>
      </c>
      <c r="E339" s="261"/>
      <c r="F339" s="263"/>
      <c r="G339" s="263"/>
      <c r="H339" s="262"/>
      <c r="I339" s="232" t="s">
        <v>2</v>
      </c>
      <c r="J339" s="233"/>
      <c r="K339" s="261"/>
      <c r="L339" s="263"/>
      <c r="M339" s="263"/>
      <c r="N339" s="262"/>
      <c r="O339" s="10"/>
    </row>
    <row r="340" spans="1:15" ht="15.75" customHeight="1" x14ac:dyDescent="0.3">
      <c r="A340" s="9"/>
      <c r="B340" s="115"/>
      <c r="C340" s="156"/>
      <c r="D340" s="67" t="s">
        <v>5</v>
      </c>
      <c r="E340" s="264" t="s">
        <v>62</v>
      </c>
      <c r="F340" s="265"/>
      <c r="G340" s="232" t="s">
        <v>14</v>
      </c>
      <c r="H340" s="233"/>
      <c r="I340" s="266" t="s">
        <v>175</v>
      </c>
      <c r="J340" s="267"/>
      <c r="K340" s="232" t="s">
        <v>8</v>
      </c>
      <c r="L340" s="233"/>
      <c r="M340" s="266" t="s">
        <v>175</v>
      </c>
      <c r="N340" s="267"/>
      <c r="O340" s="10"/>
    </row>
    <row r="341" spans="1:15" ht="15.75" customHeight="1" x14ac:dyDescent="0.3">
      <c r="A341" s="9"/>
      <c r="B341" s="115"/>
      <c r="C341" s="156"/>
      <c r="D341" s="67" t="s">
        <v>0</v>
      </c>
      <c r="E341" s="255"/>
      <c r="F341" s="256"/>
      <c r="G341" s="256"/>
      <c r="H341" s="256"/>
      <c r="I341" s="256"/>
      <c r="J341" s="256"/>
      <c r="K341" s="256"/>
      <c r="L341" s="256"/>
      <c r="M341" s="256"/>
      <c r="N341" s="257"/>
      <c r="O341" s="10"/>
    </row>
    <row r="342" spans="1:15" ht="15.75" customHeight="1" x14ac:dyDescent="0.3">
      <c r="A342" s="9"/>
      <c r="B342" s="116"/>
      <c r="C342" s="156"/>
      <c r="D342" s="67" t="s">
        <v>6</v>
      </c>
      <c r="E342" s="255"/>
      <c r="F342" s="256"/>
      <c r="G342" s="256"/>
      <c r="H342" s="256"/>
      <c r="I342" s="256"/>
      <c r="J342" s="256"/>
      <c r="K342" s="256"/>
      <c r="L342" s="256"/>
      <c r="M342" s="256"/>
      <c r="N342" s="257"/>
      <c r="O342" s="10"/>
    </row>
    <row r="343" spans="1:15" ht="1.5" customHeight="1" x14ac:dyDescent="0.3">
      <c r="A343" s="11"/>
      <c r="B343" s="12"/>
      <c r="C343" s="12"/>
      <c r="D343" s="12"/>
      <c r="E343" s="12"/>
      <c r="F343" s="13"/>
      <c r="G343" s="13"/>
      <c r="H343" s="13"/>
      <c r="I343" s="13"/>
      <c r="J343" s="13"/>
      <c r="K343" s="13"/>
      <c r="L343" s="13"/>
      <c r="M343" s="13"/>
      <c r="N343" s="12"/>
      <c r="O343" s="14"/>
    </row>
    <row r="344" spans="1:15" ht="5.0999999999999996" customHeight="1" x14ac:dyDescent="0.3">
      <c r="F344" s="2"/>
      <c r="G344" s="2"/>
      <c r="H344" s="2"/>
      <c r="I344" s="2"/>
      <c r="J344" s="2"/>
      <c r="K344" s="2"/>
      <c r="L344" s="2"/>
      <c r="M344" s="2"/>
    </row>
    <row r="345" spans="1:15" ht="1.5" customHeight="1" x14ac:dyDescent="0.3">
      <c r="A345" s="6"/>
      <c r="B345" s="7"/>
      <c r="C345" s="7"/>
      <c r="D345" s="7"/>
      <c r="E345" s="7"/>
      <c r="F345" s="15"/>
      <c r="G345" s="15"/>
      <c r="H345" s="15"/>
      <c r="I345" s="15"/>
      <c r="J345" s="15"/>
      <c r="K345" s="15"/>
      <c r="L345" s="15"/>
      <c r="M345" s="15"/>
      <c r="N345" s="7"/>
      <c r="O345" s="8"/>
    </row>
    <row r="346" spans="1:15" ht="6" customHeight="1" x14ac:dyDescent="0.3">
      <c r="A346" s="9"/>
      <c r="B346" s="101" t="s">
        <v>44</v>
      </c>
      <c r="C346" s="16"/>
      <c r="D346" s="246"/>
      <c r="E346" s="247"/>
      <c r="F346" s="247"/>
      <c r="G346" s="247"/>
      <c r="H346" s="247"/>
      <c r="I346" s="247"/>
      <c r="J346" s="247"/>
      <c r="K346" s="247"/>
      <c r="L346" s="247"/>
      <c r="M346" s="247"/>
      <c r="N346" s="248"/>
      <c r="O346" s="10"/>
    </row>
    <row r="347" spans="1:15" ht="65.25" customHeight="1" x14ac:dyDescent="0.3">
      <c r="A347" s="9"/>
      <c r="B347" s="115"/>
      <c r="C347" s="16"/>
      <c r="D347" s="249" t="s">
        <v>176</v>
      </c>
      <c r="E347" s="250"/>
      <c r="F347" s="250"/>
      <c r="G347" s="250"/>
      <c r="H347" s="250"/>
      <c r="I347" s="250"/>
      <c r="J347" s="250"/>
      <c r="K347" s="250"/>
      <c r="L347" s="250"/>
      <c r="M347" s="250"/>
      <c r="N347" s="251"/>
      <c r="O347" s="10"/>
    </row>
    <row r="348" spans="1:15" ht="6" customHeight="1" x14ac:dyDescent="0.3">
      <c r="A348" s="9"/>
      <c r="B348" s="116"/>
      <c r="C348" s="16"/>
      <c r="D348" s="252"/>
      <c r="E348" s="253"/>
      <c r="F348" s="253"/>
      <c r="G348" s="253"/>
      <c r="H348" s="253"/>
      <c r="I348" s="253"/>
      <c r="J348" s="253"/>
      <c r="K348" s="253"/>
      <c r="L348" s="253"/>
      <c r="M348" s="253"/>
      <c r="N348" s="254"/>
      <c r="O348" s="10"/>
    </row>
    <row r="349" spans="1:15" ht="1.5" customHeight="1" x14ac:dyDescent="0.3">
      <c r="A349" s="11"/>
      <c r="B349" s="12"/>
      <c r="C349" s="12"/>
      <c r="D349" s="12"/>
      <c r="E349" s="12"/>
      <c r="F349" s="13"/>
      <c r="G349" s="13"/>
      <c r="H349" s="13"/>
      <c r="I349" s="13"/>
      <c r="J349" s="13"/>
      <c r="K349" s="13"/>
      <c r="L349" s="13"/>
      <c r="M349" s="13"/>
      <c r="N349" s="12"/>
      <c r="O349" s="14"/>
    </row>
    <row r="350" spans="1:15" ht="5.0999999999999996" customHeight="1" x14ac:dyDescent="0.3">
      <c r="F350" s="2"/>
      <c r="G350" s="2"/>
      <c r="H350" s="2"/>
      <c r="I350" s="2"/>
      <c r="J350" s="2"/>
      <c r="K350" s="2"/>
      <c r="L350" s="2"/>
      <c r="M350" s="2"/>
    </row>
    <row r="351" spans="1:15" ht="1.5" customHeight="1" x14ac:dyDescent="0.3">
      <c r="A351" s="6"/>
      <c r="B351" s="7"/>
      <c r="C351" s="7"/>
      <c r="D351" s="7"/>
      <c r="E351" s="7"/>
      <c r="F351" s="15"/>
      <c r="G351" s="15"/>
      <c r="H351" s="15"/>
      <c r="I351" s="15"/>
      <c r="J351" s="15"/>
      <c r="K351" s="15"/>
      <c r="L351" s="15"/>
      <c r="M351" s="15"/>
      <c r="N351" s="7"/>
      <c r="O351" s="8"/>
    </row>
    <row r="352" spans="1:15" ht="15.75" customHeight="1" x14ac:dyDescent="0.3">
      <c r="A352" s="9"/>
      <c r="B352" s="101" t="s">
        <v>45</v>
      </c>
      <c r="C352" s="16"/>
      <c r="D352" s="67" t="s">
        <v>19</v>
      </c>
      <c r="E352" s="255"/>
      <c r="F352" s="256"/>
      <c r="G352" s="256"/>
      <c r="H352" s="256"/>
      <c r="I352" s="256"/>
      <c r="J352" s="256"/>
      <c r="K352" s="256"/>
      <c r="L352" s="256"/>
      <c r="M352" s="256"/>
      <c r="N352" s="257"/>
      <c r="O352" s="10"/>
    </row>
    <row r="353" spans="1:15" ht="15.75" customHeight="1" x14ac:dyDescent="0.3">
      <c r="A353" s="9"/>
      <c r="B353" s="102"/>
      <c r="C353" s="16"/>
      <c r="D353" s="234" t="s">
        <v>20</v>
      </c>
      <c r="E353" s="258" t="s">
        <v>17</v>
      </c>
      <c r="F353" s="259"/>
      <c r="G353" s="259"/>
      <c r="H353" s="259"/>
      <c r="I353" s="259"/>
      <c r="J353" s="259"/>
      <c r="K353" s="259"/>
      <c r="L353" s="259"/>
      <c r="M353" s="259"/>
      <c r="N353" s="260"/>
      <c r="O353" s="10"/>
    </row>
    <row r="354" spans="1:15" ht="15.75" customHeight="1" x14ac:dyDescent="0.3">
      <c r="A354" s="9"/>
      <c r="B354" s="102"/>
      <c r="C354" s="16"/>
      <c r="D354" s="236"/>
      <c r="E354" s="258" t="s">
        <v>177</v>
      </c>
      <c r="F354" s="259"/>
      <c r="G354" s="259"/>
      <c r="H354" s="259"/>
      <c r="I354" s="259"/>
      <c r="J354" s="259"/>
      <c r="K354" s="259"/>
      <c r="L354" s="259"/>
      <c r="M354" s="259"/>
      <c r="N354" s="260"/>
      <c r="O354" s="10"/>
    </row>
    <row r="355" spans="1:15" ht="15.75" customHeight="1" x14ac:dyDescent="0.3">
      <c r="A355" s="9"/>
      <c r="B355" s="102"/>
      <c r="C355" s="16"/>
      <c r="D355" s="234" t="s">
        <v>21</v>
      </c>
      <c r="E355" s="258" t="s">
        <v>17</v>
      </c>
      <c r="F355" s="259"/>
      <c r="G355" s="259"/>
      <c r="H355" s="259"/>
      <c r="I355" s="259"/>
      <c r="J355" s="259"/>
      <c r="K355" s="259"/>
      <c r="L355" s="259"/>
      <c r="M355" s="259"/>
      <c r="N355" s="260"/>
      <c r="O355" s="10"/>
    </row>
    <row r="356" spans="1:15" ht="15.75" customHeight="1" x14ac:dyDescent="0.3">
      <c r="A356" s="9"/>
      <c r="B356" s="102"/>
      <c r="C356" s="16"/>
      <c r="D356" s="236"/>
      <c r="E356" s="258" t="s">
        <v>18</v>
      </c>
      <c r="F356" s="259"/>
      <c r="G356" s="259"/>
      <c r="H356" s="259"/>
      <c r="I356" s="259"/>
      <c r="J356" s="259"/>
      <c r="K356" s="259"/>
      <c r="L356" s="259"/>
      <c r="M356" s="259"/>
      <c r="N356" s="260"/>
      <c r="O356" s="10"/>
    </row>
    <row r="357" spans="1:15" ht="15.75" customHeight="1" x14ac:dyDescent="0.3">
      <c r="A357" s="9"/>
      <c r="B357" s="102"/>
      <c r="C357" s="16"/>
      <c r="D357" s="67" t="s">
        <v>22</v>
      </c>
      <c r="E357" s="255"/>
      <c r="F357" s="256"/>
      <c r="G357" s="256"/>
      <c r="H357" s="256"/>
      <c r="I357" s="256"/>
      <c r="J357" s="256"/>
      <c r="K357" s="256"/>
      <c r="L357" s="256"/>
      <c r="M357" s="256"/>
      <c r="N357" s="257"/>
      <c r="O357" s="10"/>
    </row>
    <row r="358" spans="1:15" ht="15.75" customHeight="1" x14ac:dyDescent="0.3">
      <c r="A358" s="9"/>
      <c r="B358" s="102"/>
      <c r="C358" s="16"/>
      <c r="D358" s="67" t="s">
        <v>23</v>
      </c>
      <c r="E358" s="261" t="s">
        <v>169</v>
      </c>
      <c r="F358" s="262"/>
      <c r="G358" s="261" t="s">
        <v>168</v>
      </c>
      <c r="H358" s="262"/>
      <c r="I358" s="232" t="s">
        <v>59</v>
      </c>
      <c r="J358" s="233"/>
      <c r="K358" s="237" t="s">
        <v>60</v>
      </c>
      <c r="L358" s="239"/>
      <c r="M358" s="239"/>
      <c r="N358" s="238"/>
      <c r="O358" s="10"/>
    </row>
    <row r="359" spans="1:15" ht="15.75" customHeight="1" x14ac:dyDescent="0.3">
      <c r="A359" s="9"/>
      <c r="B359" s="103"/>
      <c r="C359" s="16"/>
      <c r="D359" s="67" t="s">
        <v>24</v>
      </c>
      <c r="E359" s="237"/>
      <c r="F359" s="239"/>
      <c r="G359" s="239"/>
      <c r="H359" s="238"/>
      <c r="I359" s="232" t="s">
        <v>25</v>
      </c>
      <c r="J359" s="233"/>
      <c r="K359" s="237"/>
      <c r="L359" s="239"/>
      <c r="M359" s="239"/>
      <c r="N359" s="238"/>
      <c r="O359" s="10"/>
    </row>
    <row r="360" spans="1:15" ht="1.5" customHeight="1" x14ac:dyDescent="0.3">
      <c r="A360" s="11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4"/>
    </row>
    <row r="361" spans="1:15" ht="5.0999999999999996" customHeight="1" x14ac:dyDescent="0.3"/>
    <row r="362" spans="1:15" ht="1.5" customHeight="1" x14ac:dyDescent="0.3">
      <c r="A362" s="6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8"/>
    </row>
    <row r="363" spans="1:15" ht="15.75" customHeight="1" x14ac:dyDescent="0.3">
      <c r="A363" s="9"/>
      <c r="B363" s="101" t="s">
        <v>46</v>
      </c>
      <c r="C363" s="16"/>
      <c r="D363" s="240" t="s">
        <v>26</v>
      </c>
      <c r="E363" s="68" t="s">
        <v>27</v>
      </c>
      <c r="F363" s="242">
        <v>0</v>
      </c>
      <c r="G363" s="243"/>
      <c r="H363" s="68" t="s">
        <v>32</v>
      </c>
      <c r="I363" s="224"/>
      <c r="J363" s="225"/>
      <c r="K363" s="225"/>
      <c r="L363" s="225"/>
      <c r="M363" s="225"/>
      <c r="N363" s="226"/>
      <c r="O363" s="10"/>
    </row>
    <row r="364" spans="1:15" ht="15.75" customHeight="1" x14ac:dyDescent="0.3">
      <c r="A364" s="9"/>
      <c r="B364" s="102"/>
      <c r="C364" s="16"/>
      <c r="D364" s="241"/>
      <c r="E364" s="68" t="s">
        <v>28</v>
      </c>
      <c r="F364" s="244">
        <v>0</v>
      </c>
      <c r="G364" s="245"/>
      <c r="H364" s="68" t="s">
        <v>30</v>
      </c>
      <c r="I364" s="112"/>
      <c r="J364" s="113"/>
      <c r="K364" s="68" t="s">
        <v>36</v>
      </c>
      <c r="L364" s="224"/>
      <c r="M364" s="225"/>
      <c r="N364" s="226"/>
      <c r="O364" s="10"/>
    </row>
    <row r="365" spans="1:15" ht="15.75" customHeight="1" x14ac:dyDescent="0.3">
      <c r="A365" s="9"/>
      <c r="B365" s="102"/>
      <c r="C365" s="16"/>
      <c r="D365" s="67" t="s">
        <v>29</v>
      </c>
      <c r="E365" s="68" t="s">
        <v>31</v>
      </c>
      <c r="F365" s="237" t="s">
        <v>61</v>
      </c>
      <c r="G365" s="238"/>
      <c r="H365" s="68" t="s">
        <v>33</v>
      </c>
      <c r="I365" s="237" t="s">
        <v>61</v>
      </c>
      <c r="J365" s="238"/>
      <c r="K365" s="232" t="s">
        <v>35</v>
      </c>
      <c r="L365" s="233"/>
      <c r="M365" s="237"/>
      <c r="N365" s="238"/>
      <c r="O365" s="10"/>
    </row>
    <row r="366" spans="1:15" ht="15.75" customHeight="1" x14ac:dyDescent="0.3">
      <c r="A366" s="9"/>
      <c r="B366" s="102"/>
      <c r="C366" s="16"/>
      <c r="D366" s="67" t="s">
        <v>34</v>
      </c>
      <c r="E366" s="224"/>
      <c r="F366" s="225"/>
      <c r="G366" s="225"/>
      <c r="H366" s="225"/>
      <c r="I366" s="225"/>
      <c r="J366" s="225"/>
      <c r="K366" s="225"/>
      <c r="L366" s="225"/>
      <c r="M366" s="225"/>
      <c r="N366" s="226"/>
      <c r="O366" s="10"/>
    </row>
    <row r="367" spans="1:15" ht="15.75" customHeight="1" x14ac:dyDescent="0.3">
      <c r="A367" s="9"/>
      <c r="B367" s="103"/>
      <c r="C367" s="16"/>
      <c r="D367" s="67" t="s">
        <v>52</v>
      </c>
      <c r="E367" s="224"/>
      <c r="F367" s="225"/>
      <c r="G367" s="225"/>
      <c r="H367" s="225"/>
      <c r="I367" s="225"/>
      <c r="J367" s="225"/>
      <c r="K367" s="225"/>
      <c r="L367" s="225"/>
      <c r="M367" s="225"/>
      <c r="N367" s="226"/>
      <c r="O367" s="10"/>
    </row>
    <row r="368" spans="1:15" ht="1.5" customHeight="1" x14ac:dyDescent="0.3">
      <c r="A368" s="11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4"/>
    </row>
    <row r="369" spans="1:15" ht="5.0999999999999996" customHeight="1" x14ac:dyDescent="0.3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</row>
    <row r="370" spans="1:15" ht="1.5" customHeight="1" x14ac:dyDescent="0.3">
      <c r="A370" s="6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8"/>
    </row>
    <row r="371" spans="1:15" ht="15.75" customHeight="1" x14ac:dyDescent="0.3">
      <c r="A371" s="9"/>
      <c r="B371" s="101" t="s">
        <v>47</v>
      </c>
      <c r="C371" s="16"/>
      <c r="D371" s="67" t="s">
        <v>51</v>
      </c>
      <c r="E371" s="224"/>
      <c r="F371" s="225"/>
      <c r="G371" s="225"/>
      <c r="H371" s="225"/>
      <c r="I371" s="225"/>
      <c r="J371" s="225"/>
      <c r="K371" s="225"/>
      <c r="L371" s="225"/>
      <c r="M371" s="225"/>
      <c r="N371" s="226"/>
      <c r="O371" s="10"/>
    </row>
    <row r="372" spans="1:15" ht="15.75" customHeight="1" x14ac:dyDescent="0.3">
      <c r="A372" s="9"/>
      <c r="B372" s="102"/>
      <c r="C372" s="16"/>
      <c r="D372" s="67" t="s">
        <v>48</v>
      </c>
      <c r="E372" s="227"/>
      <c r="F372" s="228"/>
      <c r="G372" s="228"/>
      <c r="H372" s="228"/>
      <c r="I372" s="228"/>
      <c r="J372" s="228"/>
      <c r="K372" s="228"/>
      <c r="L372" s="228"/>
      <c r="M372" s="228"/>
      <c r="N372" s="229"/>
      <c r="O372" s="10"/>
    </row>
    <row r="373" spans="1:15" ht="15.75" customHeight="1" x14ac:dyDescent="0.3">
      <c r="A373" s="9"/>
      <c r="B373" s="102"/>
      <c r="C373" s="16"/>
      <c r="D373" s="67" t="s">
        <v>49</v>
      </c>
      <c r="E373" s="224"/>
      <c r="F373" s="225"/>
      <c r="G373" s="225"/>
      <c r="H373" s="225"/>
      <c r="I373" s="225"/>
      <c r="J373" s="225"/>
      <c r="K373" s="225"/>
      <c r="L373" s="225"/>
      <c r="M373" s="225"/>
      <c r="N373" s="226"/>
      <c r="O373" s="10"/>
    </row>
    <row r="374" spans="1:15" ht="15.75" customHeight="1" x14ac:dyDescent="0.3">
      <c r="A374" s="9"/>
      <c r="B374" s="102"/>
      <c r="C374" s="16"/>
      <c r="D374" s="67" t="s">
        <v>50</v>
      </c>
      <c r="E374" s="230"/>
      <c r="F374" s="231"/>
      <c r="G374" s="232" t="s">
        <v>41</v>
      </c>
      <c r="H374" s="233"/>
      <c r="I374" s="230"/>
      <c r="J374" s="231"/>
      <c r="K374" s="232" t="s">
        <v>42</v>
      </c>
      <c r="L374" s="233"/>
      <c r="M374" s="230"/>
      <c r="N374" s="231"/>
      <c r="O374" s="10"/>
    </row>
    <row r="375" spans="1:15" ht="15.75" customHeight="1" x14ac:dyDescent="0.3">
      <c r="A375" s="9"/>
      <c r="B375" s="102"/>
      <c r="C375" s="16"/>
      <c r="D375" s="234" t="s">
        <v>54</v>
      </c>
      <c r="E375" s="68" t="s">
        <v>38</v>
      </c>
      <c r="F375" s="237"/>
      <c r="G375" s="238"/>
      <c r="H375" s="68" t="s">
        <v>39</v>
      </c>
      <c r="I375" s="237"/>
      <c r="J375" s="238"/>
      <c r="K375" s="68" t="s">
        <v>53</v>
      </c>
      <c r="L375" s="237"/>
      <c r="M375" s="239"/>
      <c r="N375" s="238"/>
      <c r="O375" s="10"/>
    </row>
    <row r="376" spans="1:15" ht="15.75" customHeight="1" x14ac:dyDescent="0.3">
      <c r="A376" s="9"/>
      <c r="B376" s="102"/>
      <c r="C376" s="16"/>
      <c r="D376" s="235"/>
      <c r="E376" s="68" t="s">
        <v>37</v>
      </c>
      <c r="F376" s="224"/>
      <c r="G376" s="225"/>
      <c r="H376" s="225"/>
      <c r="I376" s="225"/>
      <c r="J376" s="225"/>
      <c r="K376" s="225"/>
      <c r="L376" s="225"/>
      <c r="M376" s="225"/>
      <c r="N376" s="226"/>
      <c r="O376" s="10"/>
    </row>
    <row r="377" spans="1:15" ht="15.75" customHeight="1" x14ac:dyDescent="0.3">
      <c r="A377" s="9"/>
      <c r="B377" s="103"/>
      <c r="C377" s="16"/>
      <c r="D377" s="236"/>
      <c r="E377" s="68" t="s">
        <v>40</v>
      </c>
      <c r="F377" s="224"/>
      <c r="G377" s="225"/>
      <c r="H377" s="225"/>
      <c r="I377" s="225"/>
      <c r="J377" s="225"/>
      <c r="K377" s="225"/>
      <c r="L377" s="225"/>
      <c r="M377" s="225"/>
      <c r="N377" s="226"/>
      <c r="O377" s="10"/>
    </row>
    <row r="378" spans="1:15" ht="1.5" customHeight="1" x14ac:dyDescent="0.3">
      <c r="A378" s="11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4"/>
    </row>
    <row r="379" spans="1:15" ht="31.5" x14ac:dyDescent="0.3">
      <c r="B379" s="144" t="s">
        <v>183</v>
      </c>
      <c r="C379" s="144"/>
      <c r="D379" s="144"/>
      <c r="E379" s="144"/>
      <c r="F379" s="144"/>
      <c r="G379" s="144"/>
      <c r="H379" s="144"/>
      <c r="I379" s="144"/>
      <c r="J379" s="144"/>
      <c r="K379" s="144"/>
      <c r="L379" s="144"/>
      <c r="M379" s="144"/>
      <c r="N379" s="144"/>
    </row>
    <row r="380" spans="1:15" ht="11.25" customHeight="1" x14ac:dyDescent="0.3"/>
    <row r="381" spans="1:15" ht="15" customHeight="1" x14ac:dyDescent="0.3">
      <c r="B381" s="146" t="s">
        <v>184</v>
      </c>
      <c r="C381" s="146"/>
      <c r="D381" s="146"/>
      <c r="E381" s="146"/>
      <c r="F381" s="146"/>
      <c r="G381" s="146"/>
      <c r="H381" s="146"/>
      <c r="I381" s="146"/>
      <c r="J381" s="146"/>
      <c r="K381" s="146"/>
      <c r="L381" s="146"/>
      <c r="M381" s="146"/>
      <c r="N381" s="146"/>
    </row>
    <row r="382" spans="1:15" ht="15" customHeight="1" x14ac:dyDescent="0.3">
      <c r="B382" s="146" t="s">
        <v>55</v>
      </c>
      <c r="C382" s="146"/>
      <c r="D382" s="146"/>
      <c r="E382" s="146"/>
      <c r="F382" s="146"/>
      <c r="G382" s="146"/>
      <c r="H382" s="146"/>
      <c r="I382" s="146"/>
      <c r="J382" s="146"/>
      <c r="K382" s="146"/>
      <c r="L382" s="146"/>
      <c r="M382" s="146"/>
      <c r="N382" s="146"/>
    </row>
    <row r="383" spans="1:15" ht="15" customHeight="1" x14ac:dyDescent="0.3">
      <c r="B383" s="146" t="s">
        <v>56</v>
      </c>
      <c r="C383" s="146"/>
      <c r="D383" s="146"/>
      <c r="E383" s="146"/>
      <c r="F383" s="146"/>
      <c r="G383" s="146"/>
      <c r="H383" s="146"/>
      <c r="I383" s="146"/>
      <c r="J383" s="146"/>
      <c r="K383" s="146"/>
      <c r="L383" s="146"/>
      <c r="M383" s="146"/>
      <c r="N383" s="146"/>
    </row>
    <row r="384" spans="1:15" ht="7.5" customHeight="1" thickBot="1" x14ac:dyDescent="0.3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5" ht="22.5" customHeight="1" x14ac:dyDescent="0.3">
      <c r="A385" s="4"/>
      <c r="B385" s="147" t="s">
        <v>16</v>
      </c>
      <c r="C385" s="147"/>
      <c r="D385" s="147"/>
      <c r="E385" s="147"/>
      <c r="F385" s="147"/>
      <c r="G385" s="147"/>
      <c r="H385" s="147"/>
      <c r="I385" s="148"/>
      <c r="J385" s="149" t="s">
        <v>58</v>
      </c>
      <c r="K385" s="150"/>
      <c r="L385" s="147" t="s">
        <v>4</v>
      </c>
      <c r="M385" s="147"/>
      <c r="N385" s="147"/>
      <c r="O385" s="4"/>
    </row>
    <row r="386" spans="1:15" ht="22.5" customHeight="1" thickBot="1" x14ac:dyDescent="0.35">
      <c r="A386" s="5"/>
      <c r="B386" s="151" t="s">
        <v>15</v>
      </c>
      <c r="C386" s="151"/>
      <c r="D386" s="151"/>
      <c r="E386" s="151"/>
      <c r="F386" s="151"/>
      <c r="G386" s="151"/>
      <c r="H386" s="151"/>
      <c r="I386" s="152"/>
      <c r="J386" s="153" t="s">
        <v>57</v>
      </c>
      <c r="K386" s="154"/>
      <c r="L386" s="268" t="s">
        <v>189</v>
      </c>
      <c r="M386" s="268"/>
      <c r="N386" s="268"/>
      <c r="O386" s="5"/>
    </row>
    <row r="387" spans="1:15" ht="10.5" customHeight="1" x14ac:dyDescent="0.3"/>
    <row r="388" spans="1:15" ht="1.5" customHeight="1" x14ac:dyDescent="0.3">
      <c r="A388" s="6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8"/>
    </row>
    <row r="389" spans="1:15" ht="15.75" customHeight="1" x14ac:dyDescent="0.3">
      <c r="A389" s="9"/>
      <c r="B389" s="101" t="s">
        <v>43</v>
      </c>
      <c r="C389" s="156"/>
      <c r="D389" s="67" t="s">
        <v>13</v>
      </c>
      <c r="E389" s="255"/>
      <c r="F389" s="256"/>
      <c r="G389" s="256"/>
      <c r="H389" s="256"/>
      <c r="I389" s="256"/>
      <c r="J389" s="257"/>
      <c r="K389" s="232" t="s">
        <v>10</v>
      </c>
      <c r="L389" s="233"/>
      <c r="M389" s="261"/>
      <c r="N389" s="262"/>
      <c r="O389" s="10"/>
    </row>
    <row r="390" spans="1:15" ht="15.75" customHeight="1" x14ac:dyDescent="0.3">
      <c r="A390" s="9"/>
      <c r="B390" s="115"/>
      <c r="C390" s="156"/>
      <c r="D390" s="67" t="s">
        <v>7</v>
      </c>
      <c r="E390" s="255"/>
      <c r="F390" s="256"/>
      <c r="G390" s="256"/>
      <c r="H390" s="256"/>
      <c r="I390" s="256"/>
      <c r="J390" s="257"/>
      <c r="K390" s="232" t="s">
        <v>9</v>
      </c>
      <c r="L390" s="233"/>
      <c r="M390" s="261" t="s">
        <v>63</v>
      </c>
      <c r="N390" s="262"/>
      <c r="O390" s="10"/>
    </row>
    <row r="391" spans="1:15" ht="15.75" customHeight="1" x14ac:dyDescent="0.3">
      <c r="A391" s="9"/>
      <c r="B391" s="115"/>
      <c r="C391" s="156"/>
      <c r="D391" s="67" t="s">
        <v>11</v>
      </c>
      <c r="E391" s="255"/>
      <c r="F391" s="256"/>
      <c r="G391" s="256"/>
      <c r="H391" s="257"/>
      <c r="I391" s="232" t="s">
        <v>1</v>
      </c>
      <c r="J391" s="233"/>
      <c r="K391" s="261"/>
      <c r="L391" s="263"/>
      <c r="M391" s="263"/>
      <c r="N391" s="262"/>
      <c r="O391" s="10"/>
    </row>
    <row r="392" spans="1:15" ht="15.75" customHeight="1" x14ac:dyDescent="0.3">
      <c r="A392" s="9"/>
      <c r="B392" s="115"/>
      <c r="C392" s="156"/>
      <c r="D392" s="67" t="s">
        <v>12</v>
      </c>
      <c r="E392" s="255"/>
      <c r="F392" s="256"/>
      <c r="G392" s="256"/>
      <c r="H392" s="256"/>
      <c r="I392" s="256"/>
      <c r="J392" s="256"/>
      <c r="K392" s="256"/>
      <c r="L392" s="256"/>
      <c r="M392" s="256"/>
      <c r="N392" s="257"/>
      <c r="O392" s="10"/>
    </row>
    <row r="393" spans="1:15" ht="15.75" customHeight="1" x14ac:dyDescent="0.3">
      <c r="A393" s="9"/>
      <c r="B393" s="115"/>
      <c r="C393" s="156"/>
      <c r="D393" s="67" t="s">
        <v>3</v>
      </c>
      <c r="E393" s="261"/>
      <c r="F393" s="263"/>
      <c r="G393" s="263"/>
      <c r="H393" s="262"/>
      <c r="I393" s="232" t="s">
        <v>2</v>
      </c>
      <c r="J393" s="233"/>
      <c r="K393" s="261"/>
      <c r="L393" s="263"/>
      <c r="M393" s="263"/>
      <c r="N393" s="262"/>
      <c r="O393" s="10"/>
    </row>
    <row r="394" spans="1:15" ht="15.75" customHeight="1" x14ac:dyDescent="0.3">
      <c r="A394" s="9"/>
      <c r="B394" s="115"/>
      <c r="C394" s="156"/>
      <c r="D394" s="67" t="s">
        <v>5</v>
      </c>
      <c r="E394" s="264" t="s">
        <v>62</v>
      </c>
      <c r="F394" s="265"/>
      <c r="G394" s="232" t="s">
        <v>14</v>
      </c>
      <c r="H394" s="233"/>
      <c r="I394" s="266" t="s">
        <v>175</v>
      </c>
      <c r="J394" s="267"/>
      <c r="K394" s="232" t="s">
        <v>8</v>
      </c>
      <c r="L394" s="233"/>
      <c r="M394" s="266" t="s">
        <v>175</v>
      </c>
      <c r="N394" s="267"/>
      <c r="O394" s="10"/>
    </row>
    <row r="395" spans="1:15" ht="15.75" customHeight="1" x14ac:dyDescent="0.3">
      <c r="A395" s="9"/>
      <c r="B395" s="115"/>
      <c r="C395" s="156"/>
      <c r="D395" s="67" t="s">
        <v>0</v>
      </c>
      <c r="E395" s="255"/>
      <c r="F395" s="256"/>
      <c r="G395" s="256"/>
      <c r="H395" s="256"/>
      <c r="I395" s="256"/>
      <c r="J395" s="256"/>
      <c r="K395" s="256"/>
      <c r="L395" s="256"/>
      <c r="M395" s="256"/>
      <c r="N395" s="257"/>
      <c r="O395" s="10"/>
    </row>
    <row r="396" spans="1:15" ht="15.75" customHeight="1" x14ac:dyDescent="0.3">
      <c r="A396" s="9"/>
      <c r="B396" s="116"/>
      <c r="C396" s="156"/>
      <c r="D396" s="67" t="s">
        <v>6</v>
      </c>
      <c r="E396" s="255"/>
      <c r="F396" s="256"/>
      <c r="G396" s="256"/>
      <c r="H396" s="256"/>
      <c r="I396" s="256"/>
      <c r="J396" s="256"/>
      <c r="K396" s="256"/>
      <c r="L396" s="256"/>
      <c r="M396" s="256"/>
      <c r="N396" s="257"/>
      <c r="O396" s="10"/>
    </row>
    <row r="397" spans="1:15" ht="1.5" customHeight="1" x14ac:dyDescent="0.3">
      <c r="A397" s="11"/>
      <c r="B397" s="12"/>
      <c r="C397" s="12"/>
      <c r="D397" s="12"/>
      <c r="E397" s="12"/>
      <c r="F397" s="13"/>
      <c r="G397" s="13"/>
      <c r="H397" s="13"/>
      <c r="I397" s="13"/>
      <c r="J397" s="13"/>
      <c r="K397" s="13"/>
      <c r="L397" s="13"/>
      <c r="M397" s="13"/>
      <c r="N397" s="12"/>
      <c r="O397" s="14"/>
    </row>
    <row r="398" spans="1:15" ht="5.0999999999999996" customHeight="1" x14ac:dyDescent="0.3">
      <c r="F398" s="2"/>
      <c r="G398" s="2"/>
      <c r="H398" s="2"/>
      <c r="I398" s="2"/>
      <c r="J398" s="2"/>
      <c r="K398" s="2"/>
      <c r="L398" s="2"/>
      <c r="M398" s="2"/>
    </row>
    <row r="399" spans="1:15" ht="1.5" customHeight="1" x14ac:dyDescent="0.3">
      <c r="A399" s="6"/>
      <c r="B399" s="7"/>
      <c r="C399" s="7"/>
      <c r="D399" s="7"/>
      <c r="E399" s="7"/>
      <c r="F399" s="15"/>
      <c r="G399" s="15"/>
      <c r="H399" s="15"/>
      <c r="I399" s="15"/>
      <c r="J399" s="15"/>
      <c r="K399" s="15"/>
      <c r="L399" s="15"/>
      <c r="M399" s="15"/>
      <c r="N399" s="7"/>
      <c r="O399" s="8"/>
    </row>
    <row r="400" spans="1:15" ht="6" customHeight="1" x14ac:dyDescent="0.3">
      <c r="A400" s="9"/>
      <c r="B400" s="101" t="s">
        <v>44</v>
      </c>
      <c r="C400" s="16"/>
      <c r="D400" s="246"/>
      <c r="E400" s="247"/>
      <c r="F400" s="247"/>
      <c r="G400" s="247"/>
      <c r="H400" s="247"/>
      <c r="I400" s="247"/>
      <c r="J400" s="247"/>
      <c r="K400" s="247"/>
      <c r="L400" s="247"/>
      <c r="M400" s="247"/>
      <c r="N400" s="248"/>
      <c r="O400" s="10"/>
    </row>
    <row r="401" spans="1:15" ht="65.25" customHeight="1" x14ac:dyDescent="0.3">
      <c r="A401" s="9"/>
      <c r="B401" s="115"/>
      <c r="C401" s="16"/>
      <c r="D401" s="249" t="s">
        <v>176</v>
      </c>
      <c r="E401" s="250"/>
      <c r="F401" s="250"/>
      <c r="G401" s="250"/>
      <c r="H401" s="250"/>
      <c r="I401" s="250"/>
      <c r="J401" s="250"/>
      <c r="K401" s="250"/>
      <c r="L401" s="250"/>
      <c r="M401" s="250"/>
      <c r="N401" s="251"/>
      <c r="O401" s="10"/>
    </row>
    <row r="402" spans="1:15" ht="6" customHeight="1" x14ac:dyDescent="0.3">
      <c r="A402" s="9"/>
      <c r="B402" s="116"/>
      <c r="C402" s="16"/>
      <c r="D402" s="252"/>
      <c r="E402" s="253"/>
      <c r="F402" s="253"/>
      <c r="G402" s="253"/>
      <c r="H402" s="253"/>
      <c r="I402" s="253"/>
      <c r="J402" s="253"/>
      <c r="K402" s="253"/>
      <c r="L402" s="253"/>
      <c r="M402" s="253"/>
      <c r="N402" s="254"/>
      <c r="O402" s="10"/>
    </row>
    <row r="403" spans="1:15" ht="1.5" customHeight="1" x14ac:dyDescent="0.3">
      <c r="A403" s="11"/>
      <c r="B403" s="12"/>
      <c r="C403" s="12"/>
      <c r="D403" s="12"/>
      <c r="E403" s="12"/>
      <c r="F403" s="13"/>
      <c r="G403" s="13"/>
      <c r="H403" s="13"/>
      <c r="I403" s="13"/>
      <c r="J403" s="13"/>
      <c r="K403" s="13"/>
      <c r="L403" s="13"/>
      <c r="M403" s="13"/>
      <c r="N403" s="12"/>
      <c r="O403" s="14"/>
    </row>
    <row r="404" spans="1:15" ht="5.0999999999999996" customHeight="1" x14ac:dyDescent="0.3">
      <c r="F404" s="2"/>
      <c r="G404" s="2"/>
      <c r="H404" s="2"/>
      <c r="I404" s="2"/>
      <c r="J404" s="2"/>
      <c r="K404" s="2"/>
      <c r="L404" s="2"/>
      <c r="M404" s="2"/>
    </row>
    <row r="405" spans="1:15" ht="1.5" customHeight="1" x14ac:dyDescent="0.3">
      <c r="A405" s="6"/>
      <c r="B405" s="7"/>
      <c r="C405" s="7"/>
      <c r="D405" s="7"/>
      <c r="E405" s="7"/>
      <c r="F405" s="15"/>
      <c r="G405" s="15"/>
      <c r="H405" s="15"/>
      <c r="I405" s="15"/>
      <c r="J405" s="15"/>
      <c r="K405" s="15"/>
      <c r="L405" s="15"/>
      <c r="M405" s="15"/>
      <c r="N405" s="7"/>
      <c r="O405" s="8"/>
    </row>
    <row r="406" spans="1:15" ht="15.75" customHeight="1" x14ac:dyDescent="0.3">
      <c r="A406" s="9"/>
      <c r="B406" s="101" t="s">
        <v>45</v>
      </c>
      <c r="C406" s="16"/>
      <c r="D406" s="67" t="s">
        <v>19</v>
      </c>
      <c r="E406" s="255"/>
      <c r="F406" s="256"/>
      <c r="G406" s="256"/>
      <c r="H406" s="256"/>
      <c r="I406" s="256"/>
      <c r="J406" s="256"/>
      <c r="K406" s="256"/>
      <c r="L406" s="256"/>
      <c r="M406" s="256"/>
      <c r="N406" s="257"/>
      <c r="O406" s="10"/>
    </row>
    <row r="407" spans="1:15" ht="15.75" customHeight="1" x14ac:dyDescent="0.3">
      <c r="A407" s="9"/>
      <c r="B407" s="102"/>
      <c r="C407" s="16"/>
      <c r="D407" s="234" t="s">
        <v>20</v>
      </c>
      <c r="E407" s="258" t="s">
        <v>17</v>
      </c>
      <c r="F407" s="259"/>
      <c r="G407" s="259"/>
      <c r="H407" s="259"/>
      <c r="I407" s="259"/>
      <c r="J407" s="259"/>
      <c r="K407" s="259"/>
      <c r="L407" s="259"/>
      <c r="M407" s="259"/>
      <c r="N407" s="260"/>
      <c r="O407" s="10"/>
    </row>
    <row r="408" spans="1:15" ht="15.75" customHeight="1" x14ac:dyDescent="0.3">
      <c r="A408" s="9"/>
      <c r="B408" s="102"/>
      <c r="C408" s="16"/>
      <c r="D408" s="236"/>
      <c r="E408" s="258" t="s">
        <v>177</v>
      </c>
      <c r="F408" s="259"/>
      <c r="G408" s="259"/>
      <c r="H408" s="259"/>
      <c r="I408" s="259"/>
      <c r="J408" s="259"/>
      <c r="K408" s="259"/>
      <c r="L408" s="259"/>
      <c r="M408" s="259"/>
      <c r="N408" s="260"/>
      <c r="O408" s="10"/>
    </row>
    <row r="409" spans="1:15" ht="15.75" customHeight="1" x14ac:dyDescent="0.3">
      <c r="A409" s="9"/>
      <c r="B409" s="102"/>
      <c r="C409" s="16"/>
      <c r="D409" s="234" t="s">
        <v>21</v>
      </c>
      <c r="E409" s="258" t="s">
        <v>17</v>
      </c>
      <c r="F409" s="259"/>
      <c r="G409" s="259"/>
      <c r="H409" s="259"/>
      <c r="I409" s="259"/>
      <c r="J409" s="259"/>
      <c r="K409" s="259"/>
      <c r="L409" s="259"/>
      <c r="M409" s="259"/>
      <c r="N409" s="260"/>
      <c r="O409" s="10"/>
    </row>
    <row r="410" spans="1:15" ht="15.75" customHeight="1" x14ac:dyDescent="0.3">
      <c r="A410" s="9"/>
      <c r="B410" s="102"/>
      <c r="C410" s="16"/>
      <c r="D410" s="236"/>
      <c r="E410" s="258" t="s">
        <v>18</v>
      </c>
      <c r="F410" s="259"/>
      <c r="G410" s="259"/>
      <c r="H410" s="259"/>
      <c r="I410" s="259"/>
      <c r="J410" s="259"/>
      <c r="K410" s="259"/>
      <c r="L410" s="259"/>
      <c r="M410" s="259"/>
      <c r="N410" s="260"/>
      <c r="O410" s="10"/>
    </row>
    <row r="411" spans="1:15" ht="15.75" customHeight="1" x14ac:dyDescent="0.3">
      <c r="A411" s="9"/>
      <c r="B411" s="102"/>
      <c r="C411" s="16"/>
      <c r="D411" s="67" t="s">
        <v>22</v>
      </c>
      <c r="E411" s="255"/>
      <c r="F411" s="256"/>
      <c r="G411" s="256"/>
      <c r="H411" s="256"/>
      <c r="I411" s="256"/>
      <c r="J411" s="256"/>
      <c r="K411" s="256"/>
      <c r="L411" s="256"/>
      <c r="M411" s="256"/>
      <c r="N411" s="257"/>
      <c r="O411" s="10"/>
    </row>
    <row r="412" spans="1:15" ht="15.75" customHeight="1" x14ac:dyDescent="0.3">
      <c r="A412" s="9"/>
      <c r="B412" s="102"/>
      <c r="C412" s="16"/>
      <c r="D412" s="67" t="s">
        <v>23</v>
      </c>
      <c r="E412" s="261" t="s">
        <v>169</v>
      </c>
      <c r="F412" s="262"/>
      <c r="G412" s="261" t="s">
        <v>168</v>
      </c>
      <c r="H412" s="262"/>
      <c r="I412" s="232" t="s">
        <v>59</v>
      </c>
      <c r="J412" s="233"/>
      <c r="K412" s="237" t="s">
        <v>60</v>
      </c>
      <c r="L412" s="239"/>
      <c r="M412" s="239"/>
      <c r="N412" s="238"/>
      <c r="O412" s="10"/>
    </row>
    <row r="413" spans="1:15" ht="15.75" customHeight="1" x14ac:dyDescent="0.3">
      <c r="A413" s="9"/>
      <c r="B413" s="103"/>
      <c r="C413" s="16"/>
      <c r="D413" s="67" t="s">
        <v>24</v>
      </c>
      <c r="E413" s="237"/>
      <c r="F413" s="239"/>
      <c r="G413" s="239"/>
      <c r="H413" s="238"/>
      <c r="I413" s="232" t="s">
        <v>25</v>
      </c>
      <c r="J413" s="233"/>
      <c r="K413" s="237"/>
      <c r="L413" s="239"/>
      <c r="M413" s="239"/>
      <c r="N413" s="238"/>
      <c r="O413" s="10"/>
    </row>
    <row r="414" spans="1:15" ht="1.5" customHeight="1" x14ac:dyDescent="0.3">
      <c r="A414" s="11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4"/>
    </row>
    <row r="415" spans="1:15" ht="5.0999999999999996" customHeight="1" x14ac:dyDescent="0.3"/>
    <row r="416" spans="1:15" ht="1.5" customHeight="1" x14ac:dyDescent="0.3">
      <c r="A416" s="6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8"/>
    </row>
    <row r="417" spans="1:15" ht="15.75" customHeight="1" x14ac:dyDescent="0.3">
      <c r="A417" s="9"/>
      <c r="B417" s="101" t="s">
        <v>46</v>
      </c>
      <c r="C417" s="16"/>
      <c r="D417" s="240" t="s">
        <v>26</v>
      </c>
      <c r="E417" s="68" t="s">
        <v>27</v>
      </c>
      <c r="F417" s="242">
        <v>0</v>
      </c>
      <c r="G417" s="243"/>
      <c r="H417" s="68" t="s">
        <v>32</v>
      </c>
      <c r="I417" s="224"/>
      <c r="J417" s="225"/>
      <c r="K417" s="225"/>
      <c r="L417" s="225"/>
      <c r="M417" s="225"/>
      <c r="N417" s="226"/>
      <c r="O417" s="10"/>
    </row>
    <row r="418" spans="1:15" ht="15.75" customHeight="1" x14ac:dyDescent="0.3">
      <c r="A418" s="9"/>
      <c r="B418" s="102"/>
      <c r="C418" s="16"/>
      <c r="D418" s="241"/>
      <c r="E418" s="68" t="s">
        <v>28</v>
      </c>
      <c r="F418" s="244">
        <v>0</v>
      </c>
      <c r="G418" s="245"/>
      <c r="H418" s="68" t="s">
        <v>30</v>
      </c>
      <c r="I418" s="112"/>
      <c r="J418" s="113"/>
      <c r="K418" s="68" t="s">
        <v>36</v>
      </c>
      <c r="L418" s="224"/>
      <c r="M418" s="225"/>
      <c r="N418" s="226"/>
      <c r="O418" s="10"/>
    </row>
    <row r="419" spans="1:15" ht="15.75" customHeight="1" x14ac:dyDescent="0.3">
      <c r="A419" s="9"/>
      <c r="B419" s="102"/>
      <c r="C419" s="16"/>
      <c r="D419" s="67" t="s">
        <v>29</v>
      </c>
      <c r="E419" s="68" t="s">
        <v>31</v>
      </c>
      <c r="F419" s="237" t="s">
        <v>61</v>
      </c>
      <c r="G419" s="238"/>
      <c r="H419" s="68" t="s">
        <v>33</v>
      </c>
      <c r="I419" s="237" t="s">
        <v>61</v>
      </c>
      <c r="J419" s="238"/>
      <c r="K419" s="232" t="s">
        <v>35</v>
      </c>
      <c r="L419" s="233"/>
      <c r="M419" s="237"/>
      <c r="N419" s="238"/>
      <c r="O419" s="10"/>
    </row>
    <row r="420" spans="1:15" ht="15.75" customHeight="1" x14ac:dyDescent="0.3">
      <c r="A420" s="9"/>
      <c r="B420" s="102"/>
      <c r="C420" s="16"/>
      <c r="D420" s="67" t="s">
        <v>34</v>
      </c>
      <c r="E420" s="224"/>
      <c r="F420" s="225"/>
      <c r="G420" s="225"/>
      <c r="H420" s="225"/>
      <c r="I420" s="225"/>
      <c r="J420" s="225"/>
      <c r="K420" s="225"/>
      <c r="L420" s="225"/>
      <c r="M420" s="225"/>
      <c r="N420" s="226"/>
      <c r="O420" s="10"/>
    </row>
    <row r="421" spans="1:15" ht="15.75" customHeight="1" x14ac:dyDescent="0.3">
      <c r="A421" s="9"/>
      <c r="B421" s="103"/>
      <c r="C421" s="16"/>
      <c r="D421" s="67" t="s">
        <v>52</v>
      </c>
      <c r="E421" s="224"/>
      <c r="F421" s="225"/>
      <c r="G421" s="225"/>
      <c r="H421" s="225"/>
      <c r="I421" s="225"/>
      <c r="J421" s="225"/>
      <c r="K421" s="225"/>
      <c r="L421" s="225"/>
      <c r="M421" s="225"/>
      <c r="N421" s="226"/>
      <c r="O421" s="10"/>
    </row>
    <row r="422" spans="1:15" ht="1.5" customHeight="1" x14ac:dyDescent="0.3">
      <c r="A422" s="11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4"/>
    </row>
    <row r="423" spans="1:15" ht="5.0999999999999996" customHeight="1" x14ac:dyDescent="0.3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</row>
    <row r="424" spans="1:15" ht="1.5" customHeight="1" x14ac:dyDescent="0.3">
      <c r="A424" s="6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8"/>
    </row>
    <row r="425" spans="1:15" ht="15.75" customHeight="1" x14ac:dyDescent="0.3">
      <c r="A425" s="9"/>
      <c r="B425" s="101" t="s">
        <v>47</v>
      </c>
      <c r="C425" s="16"/>
      <c r="D425" s="67" t="s">
        <v>51</v>
      </c>
      <c r="E425" s="224"/>
      <c r="F425" s="225"/>
      <c r="G425" s="225"/>
      <c r="H425" s="225"/>
      <c r="I425" s="225"/>
      <c r="J425" s="225"/>
      <c r="K425" s="225"/>
      <c r="L425" s="225"/>
      <c r="M425" s="225"/>
      <c r="N425" s="226"/>
      <c r="O425" s="10"/>
    </row>
    <row r="426" spans="1:15" ht="15.75" customHeight="1" x14ac:dyDescent="0.3">
      <c r="A426" s="9"/>
      <c r="B426" s="102"/>
      <c r="C426" s="16"/>
      <c r="D426" s="67" t="s">
        <v>48</v>
      </c>
      <c r="E426" s="227"/>
      <c r="F426" s="228"/>
      <c r="G426" s="228"/>
      <c r="H426" s="228"/>
      <c r="I426" s="228"/>
      <c r="J426" s="228"/>
      <c r="K426" s="228"/>
      <c r="L426" s="228"/>
      <c r="M426" s="228"/>
      <c r="N426" s="229"/>
      <c r="O426" s="10"/>
    </row>
    <row r="427" spans="1:15" ht="15.75" customHeight="1" x14ac:dyDescent="0.3">
      <c r="A427" s="9"/>
      <c r="B427" s="102"/>
      <c r="C427" s="16"/>
      <c r="D427" s="67" t="s">
        <v>49</v>
      </c>
      <c r="E427" s="224"/>
      <c r="F427" s="225"/>
      <c r="G427" s="225"/>
      <c r="H427" s="225"/>
      <c r="I427" s="225"/>
      <c r="J427" s="225"/>
      <c r="K427" s="225"/>
      <c r="L427" s="225"/>
      <c r="M427" s="225"/>
      <c r="N427" s="226"/>
      <c r="O427" s="10"/>
    </row>
    <row r="428" spans="1:15" ht="15.75" customHeight="1" x14ac:dyDescent="0.3">
      <c r="A428" s="9"/>
      <c r="B428" s="102"/>
      <c r="C428" s="16"/>
      <c r="D428" s="67" t="s">
        <v>50</v>
      </c>
      <c r="E428" s="230"/>
      <c r="F428" s="231"/>
      <c r="G428" s="232" t="s">
        <v>41</v>
      </c>
      <c r="H428" s="233"/>
      <c r="I428" s="230"/>
      <c r="J428" s="231"/>
      <c r="K428" s="232" t="s">
        <v>42</v>
      </c>
      <c r="L428" s="233"/>
      <c r="M428" s="230"/>
      <c r="N428" s="231"/>
      <c r="O428" s="10"/>
    </row>
    <row r="429" spans="1:15" ht="15.75" customHeight="1" x14ac:dyDescent="0.3">
      <c r="A429" s="9"/>
      <c r="B429" s="102"/>
      <c r="C429" s="16"/>
      <c r="D429" s="234" t="s">
        <v>54</v>
      </c>
      <c r="E429" s="68" t="s">
        <v>38</v>
      </c>
      <c r="F429" s="237"/>
      <c r="G429" s="238"/>
      <c r="H429" s="68" t="s">
        <v>39</v>
      </c>
      <c r="I429" s="237"/>
      <c r="J429" s="238"/>
      <c r="K429" s="68" t="s">
        <v>53</v>
      </c>
      <c r="L429" s="237"/>
      <c r="M429" s="239"/>
      <c r="N429" s="238"/>
      <c r="O429" s="10"/>
    </row>
    <row r="430" spans="1:15" ht="15.75" customHeight="1" x14ac:dyDescent="0.3">
      <c r="A430" s="9"/>
      <c r="B430" s="102"/>
      <c r="C430" s="16"/>
      <c r="D430" s="235"/>
      <c r="E430" s="68" t="s">
        <v>37</v>
      </c>
      <c r="F430" s="224"/>
      <c r="G430" s="225"/>
      <c r="H430" s="225"/>
      <c r="I430" s="225"/>
      <c r="J430" s="225"/>
      <c r="K430" s="225"/>
      <c r="L430" s="225"/>
      <c r="M430" s="225"/>
      <c r="N430" s="226"/>
      <c r="O430" s="10"/>
    </row>
    <row r="431" spans="1:15" ht="15.75" customHeight="1" x14ac:dyDescent="0.3">
      <c r="A431" s="9"/>
      <c r="B431" s="103"/>
      <c r="C431" s="16"/>
      <c r="D431" s="236"/>
      <c r="E431" s="68" t="s">
        <v>40</v>
      </c>
      <c r="F431" s="224"/>
      <c r="G431" s="225"/>
      <c r="H431" s="225"/>
      <c r="I431" s="225"/>
      <c r="J431" s="225"/>
      <c r="K431" s="225"/>
      <c r="L431" s="225"/>
      <c r="M431" s="225"/>
      <c r="N431" s="226"/>
      <c r="O431" s="10"/>
    </row>
    <row r="432" spans="1:15" ht="1.5" customHeight="1" x14ac:dyDescent="0.3">
      <c r="A432" s="11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4"/>
    </row>
    <row r="433" spans="1:15" ht="31.5" x14ac:dyDescent="0.3">
      <c r="B433" s="144" t="s">
        <v>183</v>
      </c>
      <c r="C433" s="144"/>
      <c r="D433" s="144"/>
      <c r="E433" s="144"/>
      <c r="F433" s="144"/>
      <c r="G433" s="144"/>
      <c r="H433" s="144"/>
      <c r="I433" s="144"/>
      <c r="J433" s="144"/>
      <c r="K433" s="144"/>
      <c r="L433" s="144"/>
      <c r="M433" s="144"/>
      <c r="N433" s="144"/>
    </row>
    <row r="434" spans="1:15" ht="11.25" customHeight="1" x14ac:dyDescent="0.3"/>
    <row r="435" spans="1:15" ht="15" customHeight="1" x14ac:dyDescent="0.3">
      <c r="B435" s="146" t="s">
        <v>184</v>
      </c>
      <c r="C435" s="146"/>
      <c r="D435" s="146"/>
      <c r="E435" s="146"/>
      <c r="F435" s="146"/>
      <c r="G435" s="146"/>
      <c r="H435" s="146"/>
      <c r="I435" s="146"/>
      <c r="J435" s="146"/>
      <c r="K435" s="146"/>
      <c r="L435" s="146"/>
      <c r="M435" s="146"/>
      <c r="N435" s="146"/>
    </row>
    <row r="436" spans="1:15" ht="15" customHeight="1" x14ac:dyDescent="0.3">
      <c r="B436" s="146" t="s">
        <v>55</v>
      </c>
      <c r="C436" s="146"/>
      <c r="D436" s="146"/>
      <c r="E436" s="146"/>
      <c r="F436" s="146"/>
      <c r="G436" s="146"/>
      <c r="H436" s="146"/>
      <c r="I436" s="146"/>
      <c r="J436" s="146"/>
      <c r="K436" s="146"/>
      <c r="L436" s="146"/>
      <c r="M436" s="146"/>
      <c r="N436" s="146"/>
    </row>
    <row r="437" spans="1:15" ht="15" customHeight="1" x14ac:dyDescent="0.3">
      <c r="B437" s="146" t="s">
        <v>56</v>
      </c>
      <c r="C437" s="146"/>
      <c r="D437" s="146"/>
      <c r="E437" s="146"/>
      <c r="F437" s="146"/>
      <c r="G437" s="146"/>
      <c r="H437" s="146"/>
      <c r="I437" s="146"/>
      <c r="J437" s="146"/>
      <c r="K437" s="146"/>
      <c r="L437" s="146"/>
      <c r="M437" s="146"/>
      <c r="N437" s="146"/>
    </row>
    <row r="438" spans="1:15" ht="7.5" customHeight="1" thickBot="1" x14ac:dyDescent="0.3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5" ht="22.5" customHeight="1" x14ac:dyDescent="0.3">
      <c r="A439" s="4"/>
      <c r="B439" s="147" t="s">
        <v>16</v>
      </c>
      <c r="C439" s="147"/>
      <c r="D439" s="147"/>
      <c r="E439" s="147"/>
      <c r="F439" s="147"/>
      <c r="G439" s="147"/>
      <c r="H439" s="147"/>
      <c r="I439" s="148"/>
      <c r="J439" s="149" t="s">
        <v>58</v>
      </c>
      <c r="K439" s="150"/>
      <c r="L439" s="147" t="s">
        <v>4</v>
      </c>
      <c r="M439" s="147"/>
      <c r="N439" s="147"/>
      <c r="O439" s="4"/>
    </row>
    <row r="440" spans="1:15" ht="22.5" customHeight="1" thickBot="1" x14ac:dyDescent="0.35">
      <c r="A440" s="5"/>
      <c r="B440" s="151" t="s">
        <v>15</v>
      </c>
      <c r="C440" s="151"/>
      <c r="D440" s="151"/>
      <c r="E440" s="151"/>
      <c r="F440" s="151"/>
      <c r="G440" s="151"/>
      <c r="H440" s="151"/>
      <c r="I440" s="152"/>
      <c r="J440" s="153" t="s">
        <v>57</v>
      </c>
      <c r="K440" s="154"/>
      <c r="L440" s="268" t="s">
        <v>189</v>
      </c>
      <c r="M440" s="268"/>
      <c r="N440" s="268"/>
      <c r="O440" s="5"/>
    </row>
    <row r="441" spans="1:15" ht="10.5" customHeight="1" x14ac:dyDescent="0.3"/>
    <row r="442" spans="1:15" ht="1.5" customHeight="1" x14ac:dyDescent="0.3">
      <c r="A442" s="6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8"/>
    </row>
    <row r="443" spans="1:15" ht="15.75" customHeight="1" x14ac:dyDescent="0.3">
      <c r="A443" s="9"/>
      <c r="B443" s="101" t="s">
        <v>43</v>
      </c>
      <c r="C443" s="156"/>
      <c r="D443" s="67" t="s">
        <v>13</v>
      </c>
      <c r="E443" s="255"/>
      <c r="F443" s="256"/>
      <c r="G443" s="256"/>
      <c r="H443" s="256"/>
      <c r="I443" s="256"/>
      <c r="J443" s="257"/>
      <c r="K443" s="232" t="s">
        <v>10</v>
      </c>
      <c r="L443" s="233"/>
      <c r="M443" s="261"/>
      <c r="N443" s="262"/>
      <c r="O443" s="10"/>
    </row>
    <row r="444" spans="1:15" ht="15.75" customHeight="1" x14ac:dyDescent="0.3">
      <c r="A444" s="9"/>
      <c r="B444" s="115"/>
      <c r="C444" s="156"/>
      <c r="D444" s="67" t="s">
        <v>7</v>
      </c>
      <c r="E444" s="255"/>
      <c r="F444" s="256"/>
      <c r="G444" s="256"/>
      <c r="H444" s="256"/>
      <c r="I444" s="256"/>
      <c r="J444" s="257"/>
      <c r="K444" s="232" t="s">
        <v>9</v>
      </c>
      <c r="L444" s="233"/>
      <c r="M444" s="261" t="s">
        <v>63</v>
      </c>
      <c r="N444" s="262"/>
      <c r="O444" s="10"/>
    </row>
    <row r="445" spans="1:15" ht="15.75" customHeight="1" x14ac:dyDescent="0.3">
      <c r="A445" s="9"/>
      <c r="B445" s="115"/>
      <c r="C445" s="156"/>
      <c r="D445" s="67" t="s">
        <v>11</v>
      </c>
      <c r="E445" s="255"/>
      <c r="F445" s="256"/>
      <c r="G445" s="256"/>
      <c r="H445" s="257"/>
      <c r="I445" s="232" t="s">
        <v>1</v>
      </c>
      <c r="J445" s="233"/>
      <c r="K445" s="261"/>
      <c r="L445" s="263"/>
      <c r="M445" s="263"/>
      <c r="N445" s="262"/>
      <c r="O445" s="10"/>
    </row>
    <row r="446" spans="1:15" ht="15.75" customHeight="1" x14ac:dyDescent="0.3">
      <c r="A446" s="9"/>
      <c r="B446" s="115"/>
      <c r="C446" s="156"/>
      <c r="D446" s="67" t="s">
        <v>12</v>
      </c>
      <c r="E446" s="255"/>
      <c r="F446" s="256"/>
      <c r="G446" s="256"/>
      <c r="H446" s="256"/>
      <c r="I446" s="256"/>
      <c r="J446" s="256"/>
      <c r="K446" s="256"/>
      <c r="L446" s="256"/>
      <c r="M446" s="256"/>
      <c r="N446" s="257"/>
      <c r="O446" s="10"/>
    </row>
    <row r="447" spans="1:15" ht="15.75" customHeight="1" x14ac:dyDescent="0.3">
      <c r="A447" s="9"/>
      <c r="B447" s="115"/>
      <c r="C447" s="156"/>
      <c r="D447" s="67" t="s">
        <v>3</v>
      </c>
      <c r="E447" s="261"/>
      <c r="F447" s="263"/>
      <c r="G447" s="263"/>
      <c r="H447" s="262"/>
      <c r="I447" s="232" t="s">
        <v>2</v>
      </c>
      <c r="J447" s="233"/>
      <c r="K447" s="261"/>
      <c r="L447" s="263"/>
      <c r="M447" s="263"/>
      <c r="N447" s="262"/>
      <c r="O447" s="10"/>
    </row>
    <row r="448" spans="1:15" ht="15.75" customHeight="1" x14ac:dyDescent="0.3">
      <c r="A448" s="9"/>
      <c r="B448" s="115"/>
      <c r="C448" s="156"/>
      <c r="D448" s="67" t="s">
        <v>5</v>
      </c>
      <c r="E448" s="264" t="s">
        <v>62</v>
      </c>
      <c r="F448" s="265"/>
      <c r="G448" s="232" t="s">
        <v>14</v>
      </c>
      <c r="H448" s="233"/>
      <c r="I448" s="266" t="s">
        <v>175</v>
      </c>
      <c r="J448" s="267"/>
      <c r="K448" s="232" t="s">
        <v>8</v>
      </c>
      <c r="L448" s="233"/>
      <c r="M448" s="266" t="s">
        <v>175</v>
      </c>
      <c r="N448" s="267"/>
      <c r="O448" s="10"/>
    </row>
    <row r="449" spans="1:15" ht="15.75" customHeight="1" x14ac:dyDescent="0.3">
      <c r="A449" s="9"/>
      <c r="B449" s="115"/>
      <c r="C449" s="156"/>
      <c r="D449" s="67" t="s">
        <v>0</v>
      </c>
      <c r="E449" s="255"/>
      <c r="F449" s="256"/>
      <c r="G449" s="256"/>
      <c r="H449" s="256"/>
      <c r="I449" s="256"/>
      <c r="J449" s="256"/>
      <c r="K449" s="256"/>
      <c r="L449" s="256"/>
      <c r="M449" s="256"/>
      <c r="N449" s="257"/>
      <c r="O449" s="10"/>
    </row>
    <row r="450" spans="1:15" ht="15.75" customHeight="1" x14ac:dyDescent="0.3">
      <c r="A450" s="9"/>
      <c r="B450" s="116"/>
      <c r="C450" s="156"/>
      <c r="D450" s="67" t="s">
        <v>6</v>
      </c>
      <c r="E450" s="255"/>
      <c r="F450" s="256"/>
      <c r="G450" s="256"/>
      <c r="H450" s="256"/>
      <c r="I450" s="256"/>
      <c r="J450" s="256"/>
      <c r="K450" s="256"/>
      <c r="L450" s="256"/>
      <c r="M450" s="256"/>
      <c r="N450" s="257"/>
      <c r="O450" s="10"/>
    </row>
    <row r="451" spans="1:15" ht="1.5" customHeight="1" x14ac:dyDescent="0.3">
      <c r="A451" s="11"/>
      <c r="B451" s="12"/>
      <c r="C451" s="12"/>
      <c r="D451" s="12"/>
      <c r="E451" s="12"/>
      <c r="F451" s="13"/>
      <c r="G451" s="13"/>
      <c r="H451" s="13"/>
      <c r="I451" s="13"/>
      <c r="J451" s="13"/>
      <c r="K451" s="13"/>
      <c r="L451" s="13"/>
      <c r="M451" s="13"/>
      <c r="N451" s="12"/>
      <c r="O451" s="14"/>
    </row>
    <row r="452" spans="1:15" ht="5.0999999999999996" customHeight="1" x14ac:dyDescent="0.3">
      <c r="F452" s="2"/>
      <c r="G452" s="2"/>
      <c r="H452" s="2"/>
      <c r="I452" s="2"/>
      <c r="J452" s="2"/>
      <c r="K452" s="2"/>
      <c r="L452" s="2"/>
      <c r="M452" s="2"/>
    </row>
    <row r="453" spans="1:15" ht="1.5" customHeight="1" x14ac:dyDescent="0.3">
      <c r="A453" s="6"/>
      <c r="B453" s="7"/>
      <c r="C453" s="7"/>
      <c r="D453" s="7"/>
      <c r="E453" s="7"/>
      <c r="F453" s="15"/>
      <c r="G453" s="15"/>
      <c r="H453" s="15"/>
      <c r="I453" s="15"/>
      <c r="J453" s="15"/>
      <c r="K453" s="15"/>
      <c r="L453" s="15"/>
      <c r="M453" s="15"/>
      <c r="N453" s="7"/>
      <c r="O453" s="8"/>
    </row>
    <row r="454" spans="1:15" ht="6" customHeight="1" x14ac:dyDescent="0.3">
      <c r="A454" s="9"/>
      <c r="B454" s="101" t="s">
        <v>44</v>
      </c>
      <c r="C454" s="16"/>
      <c r="D454" s="246"/>
      <c r="E454" s="247"/>
      <c r="F454" s="247"/>
      <c r="G454" s="247"/>
      <c r="H454" s="247"/>
      <c r="I454" s="247"/>
      <c r="J454" s="247"/>
      <c r="K454" s="247"/>
      <c r="L454" s="247"/>
      <c r="M454" s="247"/>
      <c r="N454" s="248"/>
      <c r="O454" s="10"/>
    </row>
    <row r="455" spans="1:15" ht="65.25" customHeight="1" x14ac:dyDescent="0.3">
      <c r="A455" s="9"/>
      <c r="B455" s="115"/>
      <c r="C455" s="16"/>
      <c r="D455" s="249" t="s">
        <v>176</v>
      </c>
      <c r="E455" s="250"/>
      <c r="F455" s="250"/>
      <c r="G455" s="250"/>
      <c r="H455" s="250"/>
      <c r="I455" s="250"/>
      <c r="J455" s="250"/>
      <c r="K455" s="250"/>
      <c r="L455" s="250"/>
      <c r="M455" s="250"/>
      <c r="N455" s="251"/>
      <c r="O455" s="10"/>
    </row>
    <row r="456" spans="1:15" ht="6" customHeight="1" x14ac:dyDescent="0.3">
      <c r="A456" s="9"/>
      <c r="B456" s="116"/>
      <c r="C456" s="16"/>
      <c r="D456" s="252"/>
      <c r="E456" s="253"/>
      <c r="F456" s="253"/>
      <c r="G456" s="253"/>
      <c r="H456" s="253"/>
      <c r="I456" s="253"/>
      <c r="J456" s="253"/>
      <c r="K456" s="253"/>
      <c r="L456" s="253"/>
      <c r="M456" s="253"/>
      <c r="N456" s="254"/>
      <c r="O456" s="10"/>
    </row>
    <row r="457" spans="1:15" ht="1.5" customHeight="1" x14ac:dyDescent="0.3">
      <c r="A457" s="11"/>
      <c r="B457" s="12"/>
      <c r="C457" s="12"/>
      <c r="D457" s="12"/>
      <c r="E457" s="12"/>
      <c r="F457" s="13"/>
      <c r="G457" s="13"/>
      <c r="H457" s="13"/>
      <c r="I457" s="13"/>
      <c r="J457" s="13"/>
      <c r="K457" s="13"/>
      <c r="L457" s="13"/>
      <c r="M457" s="13"/>
      <c r="N457" s="12"/>
      <c r="O457" s="14"/>
    </row>
    <row r="458" spans="1:15" ht="5.0999999999999996" customHeight="1" x14ac:dyDescent="0.3">
      <c r="F458" s="2"/>
      <c r="G458" s="2"/>
      <c r="H458" s="2"/>
      <c r="I458" s="2"/>
      <c r="J458" s="2"/>
      <c r="K458" s="2"/>
      <c r="L458" s="2"/>
      <c r="M458" s="2"/>
    </row>
    <row r="459" spans="1:15" ht="1.5" customHeight="1" x14ac:dyDescent="0.3">
      <c r="A459" s="6"/>
      <c r="B459" s="7"/>
      <c r="C459" s="7"/>
      <c r="D459" s="7"/>
      <c r="E459" s="7"/>
      <c r="F459" s="15"/>
      <c r="G459" s="15"/>
      <c r="H459" s="15"/>
      <c r="I459" s="15"/>
      <c r="J459" s="15"/>
      <c r="K459" s="15"/>
      <c r="L459" s="15"/>
      <c r="M459" s="15"/>
      <c r="N459" s="7"/>
      <c r="O459" s="8"/>
    </row>
    <row r="460" spans="1:15" ht="15.75" customHeight="1" x14ac:dyDescent="0.3">
      <c r="A460" s="9"/>
      <c r="B460" s="101" t="s">
        <v>45</v>
      </c>
      <c r="C460" s="16"/>
      <c r="D460" s="67" t="s">
        <v>19</v>
      </c>
      <c r="E460" s="255"/>
      <c r="F460" s="256"/>
      <c r="G460" s="256"/>
      <c r="H460" s="256"/>
      <c r="I460" s="256"/>
      <c r="J460" s="256"/>
      <c r="K460" s="256"/>
      <c r="L460" s="256"/>
      <c r="M460" s="256"/>
      <c r="N460" s="257"/>
      <c r="O460" s="10"/>
    </row>
    <row r="461" spans="1:15" ht="15.75" customHeight="1" x14ac:dyDescent="0.3">
      <c r="A461" s="9"/>
      <c r="B461" s="102"/>
      <c r="C461" s="16"/>
      <c r="D461" s="234" t="s">
        <v>20</v>
      </c>
      <c r="E461" s="258" t="s">
        <v>17</v>
      </c>
      <c r="F461" s="259"/>
      <c r="G461" s="259"/>
      <c r="H461" s="259"/>
      <c r="I461" s="259"/>
      <c r="J461" s="259"/>
      <c r="K461" s="259"/>
      <c r="L461" s="259"/>
      <c r="M461" s="259"/>
      <c r="N461" s="260"/>
      <c r="O461" s="10"/>
    </row>
    <row r="462" spans="1:15" ht="15.75" customHeight="1" x14ac:dyDescent="0.3">
      <c r="A462" s="9"/>
      <c r="B462" s="102"/>
      <c r="C462" s="16"/>
      <c r="D462" s="236"/>
      <c r="E462" s="258" t="s">
        <v>177</v>
      </c>
      <c r="F462" s="259"/>
      <c r="G462" s="259"/>
      <c r="H462" s="259"/>
      <c r="I462" s="259"/>
      <c r="J462" s="259"/>
      <c r="K462" s="259"/>
      <c r="L462" s="259"/>
      <c r="M462" s="259"/>
      <c r="N462" s="260"/>
      <c r="O462" s="10"/>
    </row>
    <row r="463" spans="1:15" ht="15.75" customHeight="1" x14ac:dyDescent="0.3">
      <c r="A463" s="9"/>
      <c r="B463" s="102"/>
      <c r="C463" s="16"/>
      <c r="D463" s="234" t="s">
        <v>21</v>
      </c>
      <c r="E463" s="258" t="s">
        <v>17</v>
      </c>
      <c r="F463" s="259"/>
      <c r="G463" s="259"/>
      <c r="H463" s="259"/>
      <c r="I463" s="259"/>
      <c r="J463" s="259"/>
      <c r="K463" s="259"/>
      <c r="L463" s="259"/>
      <c r="M463" s="259"/>
      <c r="N463" s="260"/>
      <c r="O463" s="10"/>
    </row>
    <row r="464" spans="1:15" ht="15.75" customHeight="1" x14ac:dyDescent="0.3">
      <c r="A464" s="9"/>
      <c r="B464" s="102"/>
      <c r="C464" s="16"/>
      <c r="D464" s="236"/>
      <c r="E464" s="258" t="s">
        <v>18</v>
      </c>
      <c r="F464" s="259"/>
      <c r="G464" s="259"/>
      <c r="H464" s="259"/>
      <c r="I464" s="259"/>
      <c r="J464" s="259"/>
      <c r="K464" s="259"/>
      <c r="L464" s="259"/>
      <c r="M464" s="259"/>
      <c r="N464" s="260"/>
      <c r="O464" s="10"/>
    </row>
    <row r="465" spans="1:15" ht="15.75" customHeight="1" x14ac:dyDescent="0.3">
      <c r="A465" s="9"/>
      <c r="B465" s="102"/>
      <c r="C465" s="16"/>
      <c r="D465" s="67" t="s">
        <v>22</v>
      </c>
      <c r="E465" s="255"/>
      <c r="F465" s="256"/>
      <c r="G465" s="256"/>
      <c r="H465" s="256"/>
      <c r="I465" s="256"/>
      <c r="J465" s="256"/>
      <c r="K465" s="256"/>
      <c r="L465" s="256"/>
      <c r="M465" s="256"/>
      <c r="N465" s="257"/>
      <c r="O465" s="10"/>
    </row>
    <row r="466" spans="1:15" ht="15.75" customHeight="1" x14ac:dyDescent="0.3">
      <c r="A466" s="9"/>
      <c r="B466" s="102"/>
      <c r="C466" s="16"/>
      <c r="D466" s="67" t="s">
        <v>23</v>
      </c>
      <c r="E466" s="261" t="s">
        <v>169</v>
      </c>
      <c r="F466" s="262"/>
      <c r="G466" s="261" t="s">
        <v>168</v>
      </c>
      <c r="H466" s="262"/>
      <c r="I466" s="232" t="s">
        <v>59</v>
      </c>
      <c r="J466" s="233"/>
      <c r="K466" s="237" t="s">
        <v>60</v>
      </c>
      <c r="L466" s="239"/>
      <c r="M466" s="239"/>
      <c r="N466" s="238"/>
      <c r="O466" s="10"/>
    </row>
    <row r="467" spans="1:15" ht="15.75" customHeight="1" x14ac:dyDescent="0.3">
      <c r="A467" s="9"/>
      <c r="B467" s="103"/>
      <c r="C467" s="16"/>
      <c r="D467" s="67" t="s">
        <v>24</v>
      </c>
      <c r="E467" s="237"/>
      <c r="F467" s="239"/>
      <c r="G467" s="239"/>
      <c r="H467" s="238"/>
      <c r="I467" s="232" t="s">
        <v>25</v>
      </c>
      <c r="J467" s="233"/>
      <c r="K467" s="237"/>
      <c r="L467" s="239"/>
      <c r="M467" s="239"/>
      <c r="N467" s="238"/>
      <c r="O467" s="10"/>
    </row>
    <row r="468" spans="1:15" ht="1.5" customHeight="1" x14ac:dyDescent="0.3">
      <c r="A468" s="11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4"/>
    </row>
    <row r="469" spans="1:15" ht="5.0999999999999996" customHeight="1" x14ac:dyDescent="0.3"/>
    <row r="470" spans="1:15" ht="1.5" customHeight="1" x14ac:dyDescent="0.3">
      <c r="A470" s="6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8"/>
    </row>
    <row r="471" spans="1:15" ht="15.75" customHeight="1" x14ac:dyDescent="0.3">
      <c r="A471" s="9"/>
      <c r="B471" s="101" t="s">
        <v>46</v>
      </c>
      <c r="C471" s="16"/>
      <c r="D471" s="240" t="s">
        <v>26</v>
      </c>
      <c r="E471" s="68" t="s">
        <v>27</v>
      </c>
      <c r="F471" s="242">
        <v>0</v>
      </c>
      <c r="G471" s="243"/>
      <c r="H471" s="68" t="s">
        <v>32</v>
      </c>
      <c r="I471" s="224"/>
      <c r="J471" s="225"/>
      <c r="K471" s="225"/>
      <c r="L471" s="225"/>
      <c r="M471" s="225"/>
      <c r="N471" s="226"/>
      <c r="O471" s="10"/>
    </row>
    <row r="472" spans="1:15" ht="15.75" customHeight="1" x14ac:dyDescent="0.3">
      <c r="A472" s="9"/>
      <c r="B472" s="102"/>
      <c r="C472" s="16"/>
      <c r="D472" s="241"/>
      <c r="E472" s="68" t="s">
        <v>28</v>
      </c>
      <c r="F472" s="244">
        <v>0</v>
      </c>
      <c r="G472" s="245"/>
      <c r="H472" s="68" t="s">
        <v>30</v>
      </c>
      <c r="I472" s="112"/>
      <c r="J472" s="113"/>
      <c r="K472" s="68" t="s">
        <v>36</v>
      </c>
      <c r="L472" s="224"/>
      <c r="M472" s="225"/>
      <c r="N472" s="226"/>
      <c r="O472" s="10"/>
    </row>
    <row r="473" spans="1:15" ht="15.75" customHeight="1" x14ac:dyDescent="0.3">
      <c r="A473" s="9"/>
      <c r="B473" s="102"/>
      <c r="C473" s="16"/>
      <c r="D473" s="67" t="s">
        <v>29</v>
      </c>
      <c r="E473" s="68" t="s">
        <v>31</v>
      </c>
      <c r="F473" s="237" t="s">
        <v>61</v>
      </c>
      <c r="G473" s="238"/>
      <c r="H473" s="68" t="s">
        <v>33</v>
      </c>
      <c r="I473" s="237" t="s">
        <v>61</v>
      </c>
      <c r="J473" s="238"/>
      <c r="K473" s="232" t="s">
        <v>35</v>
      </c>
      <c r="L473" s="233"/>
      <c r="M473" s="237"/>
      <c r="N473" s="238"/>
      <c r="O473" s="10"/>
    </row>
    <row r="474" spans="1:15" ht="15.75" customHeight="1" x14ac:dyDescent="0.3">
      <c r="A474" s="9"/>
      <c r="B474" s="102"/>
      <c r="C474" s="16"/>
      <c r="D474" s="67" t="s">
        <v>34</v>
      </c>
      <c r="E474" s="224"/>
      <c r="F474" s="225"/>
      <c r="G474" s="225"/>
      <c r="H474" s="225"/>
      <c r="I474" s="225"/>
      <c r="J474" s="225"/>
      <c r="K474" s="225"/>
      <c r="L474" s="225"/>
      <c r="M474" s="225"/>
      <c r="N474" s="226"/>
      <c r="O474" s="10"/>
    </row>
    <row r="475" spans="1:15" ht="15.75" customHeight="1" x14ac:dyDescent="0.3">
      <c r="A475" s="9"/>
      <c r="B475" s="103"/>
      <c r="C475" s="16"/>
      <c r="D475" s="67" t="s">
        <v>52</v>
      </c>
      <c r="E475" s="224"/>
      <c r="F475" s="225"/>
      <c r="G475" s="225"/>
      <c r="H475" s="225"/>
      <c r="I475" s="225"/>
      <c r="J475" s="225"/>
      <c r="K475" s="225"/>
      <c r="L475" s="225"/>
      <c r="M475" s="225"/>
      <c r="N475" s="226"/>
      <c r="O475" s="10"/>
    </row>
    <row r="476" spans="1:15" ht="1.5" customHeight="1" x14ac:dyDescent="0.3">
      <c r="A476" s="11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4"/>
    </row>
    <row r="477" spans="1:15" ht="5.0999999999999996" customHeight="1" x14ac:dyDescent="0.3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</row>
    <row r="478" spans="1:15" ht="1.5" customHeight="1" x14ac:dyDescent="0.3">
      <c r="A478" s="6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8"/>
    </row>
    <row r="479" spans="1:15" ht="15.75" customHeight="1" x14ac:dyDescent="0.3">
      <c r="A479" s="9"/>
      <c r="B479" s="101" t="s">
        <v>47</v>
      </c>
      <c r="C479" s="16"/>
      <c r="D479" s="67" t="s">
        <v>51</v>
      </c>
      <c r="E479" s="224"/>
      <c r="F479" s="225"/>
      <c r="G479" s="225"/>
      <c r="H479" s="225"/>
      <c r="I479" s="225"/>
      <c r="J479" s="225"/>
      <c r="K479" s="225"/>
      <c r="L479" s="225"/>
      <c r="M479" s="225"/>
      <c r="N479" s="226"/>
      <c r="O479" s="10"/>
    </row>
    <row r="480" spans="1:15" ht="15.75" customHeight="1" x14ac:dyDescent="0.3">
      <c r="A480" s="9"/>
      <c r="B480" s="102"/>
      <c r="C480" s="16"/>
      <c r="D480" s="67" t="s">
        <v>48</v>
      </c>
      <c r="E480" s="227"/>
      <c r="F480" s="228"/>
      <c r="G480" s="228"/>
      <c r="H480" s="228"/>
      <c r="I480" s="228"/>
      <c r="J480" s="228"/>
      <c r="K480" s="228"/>
      <c r="L480" s="228"/>
      <c r="M480" s="228"/>
      <c r="N480" s="229"/>
      <c r="O480" s="10"/>
    </row>
    <row r="481" spans="1:15" ht="15.75" customHeight="1" x14ac:dyDescent="0.3">
      <c r="A481" s="9"/>
      <c r="B481" s="102"/>
      <c r="C481" s="16"/>
      <c r="D481" s="67" t="s">
        <v>49</v>
      </c>
      <c r="E481" s="224"/>
      <c r="F481" s="225"/>
      <c r="G481" s="225"/>
      <c r="H481" s="225"/>
      <c r="I481" s="225"/>
      <c r="J481" s="225"/>
      <c r="K481" s="225"/>
      <c r="L481" s="225"/>
      <c r="M481" s="225"/>
      <c r="N481" s="226"/>
      <c r="O481" s="10"/>
    </row>
    <row r="482" spans="1:15" ht="15.75" customHeight="1" x14ac:dyDescent="0.3">
      <c r="A482" s="9"/>
      <c r="B482" s="102"/>
      <c r="C482" s="16"/>
      <c r="D482" s="67" t="s">
        <v>50</v>
      </c>
      <c r="E482" s="230"/>
      <c r="F482" s="231"/>
      <c r="G482" s="232" t="s">
        <v>41</v>
      </c>
      <c r="H482" s="233"/>
      <c r="I482" s="230"/>
      <c r="J482" s="231"/>
      <c r="K482" s="232" t="s">
        <v>42</v>
      </c>
      <c r="L482" s="233"/>
      <c r="M482" s="230"/>
      <c r="N482" s="231"/>
      <c r="O482" s="10"/>
    </row>
    <row r="483" spans="1:15" ht="15.75" customHeight="1" x14ac:dyDescent="0.3">
      <c r="A483" s="9"/>
      <c r="B483" s="102"/>
      <c r="C483" s="16"/>
      <c r="D483" s="234" t="s">
        <v>54</v>
      </c>
      <c r="E483" s="68" t="s">
        <v>38</v>
      </c>
      <c r="F483" s="237"/>
      <c r="G483" s="238"/>
      <c r="H483" s="68" t="s">
        <v>39</v>
      </c>
      <c r="I483" s="237"/>
      <c r="J483" s="238"/>
      <c r="K483" s="68" t="s">
        <v>53</v>
      </c>
      <c r="L483" s="237"/>
      <c r="M483" s="239"/>
      <c r="N483" s="238"/>
      <c r="O483" s="10"/>
    </row>
    <row r="484" spans="1:15" ht="15.75" customHeight="1" x14ac:dyDescent="0.3">
      <c r="A484" s="9"/>
      <c r="B484" s="102"/>
      <c r="C484" s="16"/>
      <c r="D484" s="235"/>
      <c r="E484" s="68" t="s">
        <v>37</v>
      </c>
      <c r="F484" s="224"/>
      <c r="G484" s="225"/>
      <c r="H484" s="225"/>
      <c r="I484" s="225"/>
      <c r="J484" s="225"/>
      <c r="K484" s="225"/>
      <c r="L484" s="225"/>
      <c r="M484" s="225"/>
      <c r="N484" s="226"/>
      <c r="O484" s="10"/>
    </row>
    <row r="485" spans="1:15" ht="15.75" customHeight="1" x14ac:dyDescent="0.3">
      <c r="A485" s="9"/>
      <c r="B485" s="103"/>
      <c r="C485" s="16"/>
      <c r="D485" s="236"/>
      <c r="E485" s="68" t="s">
        <v>40</v>
      </c>
      <c r="F485" s="224"/>
      <c r="G485" s="225"/>
      <c r="H485" s="225"/>
      <c r="I485" s="225"/>
      <c r="J485" s="225"/>
      <c r="K485" s="225"/>
      <c r="L485" s="225"/>
      <c r="M485" s="225"/>
      <c r="N485" s="226"/>
      <c r="O485" s="10"/>
    </row>
    <row r="486" spans="1:15" ht="1.5" customHeight="1" x14ac:dyDescent="0.3">
      <c r="A486" s="11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4"/>
    </row>
    <row r="487" spans="1:15" ht="31.5" x14ac:dyDescent="0.3">
      <c r="B487" s="144" t="s">
        <v>183</v>
      </c>
      <c r="C487" s="144"/>
      <c r="D487" s="144"/>
      <c r="E487" s="144"/>
      <c r="F487" s="144"/>
      <c r="G487" s="144"/>
      <c r="H487" s="144"/>
      <c r="I487" s="144"/>
      <c r="J487" s="144"/>
      <c r="K487" s="144"/>
      <c r="L487" s="144"/>
      <c r="M487" s="144"/>
      <c r="N487" s="144"/>
    </row>
    <row r="488" spans="1:15" ht="11.25" customHeight="1" x14ac:dyDescent="0.3"/>
    <row r="489" spans="1:15" ht="15" customHeight="1" x14ac:dyDescent="0.3">
      <c r="B489" s="146" t="s">
        <v>184</v>
      </c>
      <c r="C489" s="146"/>
      <c r="D489" s="146"/>
      <c r="E489" s="146"/>
      <c r="F489" s="146"/>
      <c r="G489" s="146"/>
      <c r="H489" s="146"/>
      <c r="I489" s="146"/>
      <c r="J489" s="146"/>
      <c r="K489" s="146"/>
      <c r="L489" s="146"/>
      <c r="M489" s="146"/>
      <c r="N489" s="146"/>
    </row>
    <row r="490" spans="1:15" ht="15" customHeight="1" x14ac:dyDescent="0.3">
      <c r="B490" s="146" t="s">
        <v>55</v>
      </c>
      <c r="C490" s="146"/>
      <c r="D490" s="146"/>
      <c r="E490" s="146"/>
      <c r="F490" s="146"/>
      <c r="G490" s="146"/>
      <c r="H490" s="146"/>
      <c r="I490" s="146"/>
      <c r="J490" s="146"/>
      <c r="K490" s="146"/>
      <c r="L490" s="146"/>
      <c r="M490" s="146"/>
      <c r="N490" s="146"/>
    </row>
    <row r="491" spans="1:15" ht="15" customHeight="1" x14ac:dyDescent="0.3">
      <c r="B491" s="146" t="s">
        <v>56</v>
      </c>
      <c r="C491" s="146"/>
      <c r="D491" s="146"/>
      <c r="E491" s="146"/>
      <c r="F491" s="146"/>
      <c r="G491" s="146"/>
      <c r="H491" s="146"/>
      <c r="I491" s="146"/>
      <c r="J491" s="146"/>
      <c r="K491" s="146"/>
      <c r="L491" s="146"/>
      <c r="M491" s="146"/>
      <c r="N491" s="146"/>
    </row>
    <row r="492" spans="1:15" ht="7.5" customHeight="1" thickBot="1" x14ac:dyDescent="0.3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5" ht="22.5" customHeight="1" x14ac:dyDescent="0.3">
      <c r="A493" s="4"/>
      <c r="B493" s="147" t="s">
        <v>16</v>
      </c>
      <c r="C493" s="147"/>
      <c r="D493" s="147"/>
      <c r="E493" s="147"/>
      <c r="F493" s="147"/>
      <c r="G493" s="147"/>
      <c r="H493" s="147"/>
      <c r="I493" s="148"/>
      <c r="J493" s="149" t="s">
        <v>58</v>
      </c>
      <c r="K493" s="150"/>
      <c r="L493" s="147" t="s">
        <v>4</v>
      </c>
      <c r="M493" s="147"/>
      <c r="N493" s="147"/>
      <c r="O493" s="4"/>
    </row>
    <row r="494" spans="1:15" ht="22.5" customHeight="1" thickBot="1" x14ac:dyDescent="0.35">
      <c r="A494" s="5"/>
      <c r="B494" s="151" t="s">
        <v>15</v>
      </c>
      <c r="C494" s="151"/>
      <c r="D494" s="151"/>
      <c r="E494" s="151"/>
      <c r="F494" s="151"/>
      <c r="G494" s="151"/>
      <c r="H494" s="151"/>
      <c r="I494" s="152"/>
      <c r="J494" s="153" t="s">
        <v>57</v>
      </c>
      <c r="K494" s="154"/>
      <c r="L494" s="268" t="s">
        <v>189</v>
      </c>
      <c r="M494" s="268"/>
      <c r="N494" s="268"/>
      <c r="O494" s="5"/>
    </row>
    <row r="495" spans="1:15" ht="10.5" customHeight="1" x14ac:dyDescent="0.3"/>
    <row r="496" spans="1:15" ht="1.5" customHeight="1" x14ac:dyDescent="0.3">
      <c r="A496" s="6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8"/>
    </row>
    <row r="497" spans="1:15" ht="15.75" customHeight="1" x14ac:dyDescent="0.3">
      <c r="A497" s="9"/>
      <c r="B497" s="101" t="s">
        <v>43</v>
      </c>
      <c r="C497" s="156"/>
      <c r="D497" s="67" t="s">
        <v>13</v>
      </c>
      <c r="E497" s="255"/>
      <c r="F497" s="256"/>
      <c r="G497" s="256"/>
      <c r="H497" s="256"/>
      <c r="I497" s="256"/>
      <c r="J497" s="257"/>
      <c r="K497" s="232" t="s">
        <v>10</v>
      </c>
      <c r="L497" s="233"/>
      <c r="M497" s="261"/>
      <c r="N497" s="262"/>
      <c r="O497" s="10"/>
    </row>
    <row r="498" spans="1:15" ht="15.75" customHeight="1" x14ac:dyDescent="0.3">
      <c r="A498" s="9"/>
      <c r="B498" s="115"/>
      <c r="C498" s="156"/>
      <c r="D498" s="67" t="s">
        <v>7</v>
      </c>
      <c r="E498" s="255"/>
      <c r="F498" s="256"/>
      <c r="G498" s="256"/>
      <c r="H498" s="256"/>
      <c r="I498" s="256"/>
      <c r="J498" s="257"/>
      <c r="K498" s="232" t="s">
        <v>9</v>
      </c>
      <c r="L498" s="233"/>
      <c r="M498" s="261" t="s">
        <v>63</v>
      </c>
      <c r="N498" s="262"/>
      <c r="O498" s="10"/>
    </row>
    <row r="499" spans="1:15" ht="15.75" customHeight="1" x14ac:dyDescent="0.3">
      <c r="A499" s="9"/>
      <c r="B499" s="115"/>
      <c r="C499" s="156"/>
      <c r="D499" s="67" t="s">
        <v>11</v>
      </c>
      <c r="E499" s="255"/>
      <c r="F499" s="256"/>
      <c r="G499" s="256"/>
      <c r="H499" s="257"/>
      <c r="I499" s="232" t="s">
        <v>1</v>
      </c>
      <c r="J499" s="233"/>
      <c r="K499" s="261"/>
      <c r="L499" s="263"/>
      <c r="M499" s="263"/>
      <c r="N499" s="262"/>
      <c r="O499" s="10"/>
    </row>
    <row r="500" spans="1:15" ht="15.75" customHeight="1" x14ac:dyDescent="0.3">
      <c r="A500" s="9"/>
      <c r="B500" s="115"/>
      <c r="C500" s="156"/>
      <c r="D500" s="67" t="s">
        <v>12</v>
      </c>
      <c r="E500" s="255"/>
      <c r="F500" s="256"/>
      <c r="G500" s="256"/>
      <c r="H500" s="256"/>
      <c r="I500" s="256"/>
      <c r="J500" s="256"/>
      <c r="K500" s="256"/>
      <c r="L500" s="256"/>
      <c r="M500" s="256"/>
      <c r="N500" s="257"/>
      <c r="O500" s="10"/>
    </row>
    <row r="501" spans="1:15" ht="15.75" customHeight="1" x14ac:dyDescent="0.3">
      <c r="A501" s="9"/>
      <c r="B501" s="115"/>
      <c r="C501" s="156"/>
      <c r="D501" s="67" t="s">
        <v>3</v>
      </c>
      <c r="E501" s="261"/>
      <c r="F501" s="263"/>
      <c r="G501" s="263"/>
      <c r="H501" s="262"/>
      <c r="I501" s="232" t="s">
        <v>2</v>
      </c>
      <c r="J501" s="233"/>
      <c r="K501" s="261"/>
      <c r="L501" s="263"/>
      <c r="M501" s="263"/>
      <c r="N501" s="262"/>
      <c r="O501" s="10"/>
    </row>
    <row r="502" spans="1:15" ht="15.75" customHeight="1" x14ac:dyDescent="0.3">
      <c r="A502" s="9"/>
      <c r="B502" s="115"/>
      <c r="C502" s="156"/>
      <c r="D502" s="67" t="s">
        <v>5</v>
      </c>
      <c r="E502" s="264" t="s">
        <v>62</v>
      </c>
      <c r="F502" s="265"/>
      <c r="G502" s="232" t="s">
        <v>14</v>
      </c>
      <c r="H502" s="233"/>
      <c r="I502" s="266" t="s">
        <v>175</v>
      </c>
      <c r="J502" s="267"/>
      <c r="K502" s="232" t="s">
        <v>8</v>
      </c>
      <c r="L502" s="233"/>
      <c r="M502" s="266" t="s">
        <v>175</v>
      </c>
      <c r="N502" s="267"/>
      <c r="O502" s="10"/>
    </row>
    <row r="503" spans="1:15" ht="15.75" customHeight="1" x14ac:dyDescent="0.3">
      <c r="A503" s="9"/>
      <c r="B503" s="115"/>
      <c r="C503" s="156"/>
      <c r="D503" s="67" t="s">
        <v>0</v>
      </c>
      <c r="E503" s="255"/>
      <c r="F503" s="256"/>
      <c r="G503" s="256"/>
      <c r="H503" s="256"/>
      <c r="I503" s="256"/>
      <c r="J503" s="256"/>
      <c r="K503" s="256"/>
      <c r="L503" s="256"/>
      <c r="M503" s="256"/>
      <c r="N503" s="257"/>
      <c r="O503" s="10"/>
    </row>
    <row r="504" spans="1:15" ht="15.75" customHeight="1" x14ac:dyDescent="0.3">
      <c r="A504" s="9"/>
      <c r="B504" s="116"/>
      <c r="C504" s="156"/>
      <c r="D504" s="67" t="s">
        <v>6</v>
      </c>
      <c r="E504" s="255"/>
      <c r="F504" s="256"/>
      <c r="G504" s="256"/>
      <c r="H504" s="256"/>
      <c r="I504" s="256"/>
      <c r="J504" s="256"/>
      <c r="K504" s="256"/>
      <c r="L504" s="256"/>
      <c r="M504" s="256"/>
      <c r="N504" s="257"/>
      <c r="O504" s="10"/>
    </row>
    <row r="505" spans="1:15" ht="1.5" customHeight="1" x14ac:dyDescent="0.3">
      <c r="A505" s="11"/>
      <c r="B505" s="12"/>
      <c r="C505" s="12"/>
      <c r="D505" s="12"/>
      <c r="E505" s="12"/>
      <c r="F505" s="13"/>
      <c r="G505" s="13"/>
      <c r="H505" s="13"/>
      <c r="I505" s="13"/>
      <c r="J505" s="13"/>
      <c r="K505" s="13"/>
      <c r="L505" s="13"/>
      <c r="M505" s="13"/>
      <c r="N505" s="12"/>
      <c r="O505" s="14"/>
    </row>
    <row r="506" spans="1:15" ht="5.0999999999999996" customHeight="1" x14ac:dyDescent="0.3">
      <c r="F506" s="2"/>
      <c r="G506" s="2"/>
      <c r="H506" s="2"/>
      <c r="I506" s="2"/>
      <c r="J506" s="2"/>
      <c r="K506" s="2"/>
      <c r="L506" s="2"/>
      <c r="M506" s="2"/>
    </row>
    <row r="507" spans="1:15" ht="1.5" customHeight="1" x14ac:dyDescent="0.3">
      <c r="A507" s="6"/>
      <c r="B507" s="7"/>
      <c r="C507" s="7"/>
      <c r="D507" s="7"/>
      <c r="E507" s="7"/>
      <c r="F507" s="15"/>
      <c r="G507" s="15"/>
      <c r="H507" s="15"/>
      <c r="I507" s="15"/>
      <c r="J507" s="15"/>
      <c r="K507" s="15"/>
      <c r="L507" s="15"/>
      <c r="M507" s="15"/>
      <c r="N507" s="7"/>
      <c r="O507" s="8"/>
    </row>
    <row r="508" spans="1:15" ht="6" customHeight="1" x14ac:dyDescent="0.3">
      <c r="A508" s="9"/>
      <c r="B508" s="101" t="s">
        <v>44</v>
      </c>
      <c r="C508" s="16"/>
      <c r="D508" s="246"/>
      <c r="E508" s="247"/>
      <c r="F508" s="247"/>
      <c r="G508" s="247"/>
      <c r="H508" s="247"/>
      <c r="I508" s="247"/>
      <c r="J508" s="247"/>
      <c r="K508" s="247"/>
      <c r="L508" s="247"/>
      <c r="M508" s="247"/>
      <c r="N508" s="248"/>
      <c r="O508" s="10"/>
    </row>
    <row r="509" spans="1:15" ht="65.25" customHeight="1" x14ac:dyDescent="0.3">
      <c r="A509" s="9"/>
      <c r="B509" s="115"/>
      <c r="C509" s="16"/>
      <c r="D509" s="249" t="s">
        <v>176</v>
      </c>
      <c r="E509" s="250"/>
      <c r="F509" s="250"/>
      <c r="G509" s="250"/>
      <c r="H509" s="250"/>
      <c r="I509" s="250"/>
      <c r="J509" s="250"/>
      <c r="K509" s="250"/>
      <c r="L509" s="250"/>
      <c r="M509" s="250"/>
      <c r="N509" s="251"/>
      <c r="O509" s="10"/>
    </row>
    <row r="510" spans="1:15" ht="6" customHeight="1" x14ac:dyDescent="0.3">
      <c r="A510" s="9"/>
      <c r="B510" s="116"/>
      <c r="C510" s="16"/>
      <c r="D510" s="252"/>
      <c r="E510" s="253"/>
      <c r="F510" s="253"/>
      <c r="G510" s="253"/>
      <c r="H510" s="253"/>
      <c r="I510" s="253"/>
      <c r="J510" s="253"/>
      <c r="K510" s="253"/>
      <c r="L510" s="253"/>
      <c r="M510" s="253"/>
      <c r="N510" s="254"/>
      <c r="O510" s="10"/>
    </row>
    <row r="511" spans="1:15" ht="1.5" customHeight="1" x14ac:dyDescent="0.3">
      <c r="A511" s="11"/>
      <c r="B511" s="12"/>
      <c r="C511" s="12"/>
      <c r="D511" s="12"/>
      <c r="E511" s="12"/>
      <c r="F511" s="13"/>
      <c r="G511" s="13"/>
      <c r="H511" s="13"/>
      <c r="I511" s="13"/>
      <c r="J511" s="13"/>
      <c r="K511" s="13"/>
      <c r="L511" s="13"/>
      <c r="M511" s="13"/>
      <c r="N511" s="12"/>
      <c r="O511" s="14"/>
    </row>
    <row r="512" spans="1:15" ht="5.0999999999999996" customHeight="1" x14ac:dyDescent="0.3">
      <c r="F512" s="2"/>
      <c r="G512" s="2"/>
      <c r="H512" s="2"/>
      <c r="I512" s="2"/>
      <c r="J512" s="2"/>
      <c r="K512" s="2"/>
      <c r="L512" s="2"/>
      <c r="M512" s="2"/>
    </row>
    <row r="513" spans="1:15" ht="1.5" customHeight="1" x14ac:dyDescent="0.3">
      <c r="A513" s="6"/>
      <c r="B513" s="7"/>
      <c r="C513" s="7"/>
      <c r="D513" s="7"/>
      <c r="E513" s="7"/>
      <c r="F513" s="15"/>
      <c r="G513" s="15"/>
      <c r="H513" s="15"/>
      <c r="I513" s="15"/>
      <c r="J513" s="15"/>
      <c r="K513" s="15"/>
      <c r="L513" s="15"/>
      <c r="M513" s="15"/>
      <c r="N513" s="7"/>
      <c r="O513" s="8"/>
    </row>
    <row r="514" spans="1:15" ht="15.75" customHeight="1" x14ac:dyDescent="0.3">
      <c r="A514" s="9"/>
      <c r="B514" s="101" t="s">
        <v>45</v>
      </c>
      <c r="C514" s="16"/>
      <c r="D514" s="67" t="s">
        <v>19</v>
      </c>
      <c r="E514" s="255"/>
      <c r="F514" s="256"/>
      <c r="G514" s="256"/>
      <c r="H514" s="256"/>
      <c r="I514" s="256"/>
      <c r="J514" s="256"/>
      <c r="K514" s="256"/>
      <c r="L514" s="256"/>
      <c r="M514" s="256"/>
      <c r="N514" s="257"/>
      <c r="O514" s="10"/>
    </row>
    <row r="515" spans="1:15" ht="15.75" customHeight="1" x14ac:dyDescent="0.3">
      <c r="A515" s="9"/>
      <c r="B515" s="102"/>
      <c r="C515" s="16"/>
      <c r="D515" s="234" t="s">
        <v>20</v>
      </c>
      <c r="E515" s="258" t="s">
        <v>17</v>
      </c>
      <c r="F515" s="259"/>
      <c r="G515" s="259"/>
      <c r="H515" s="259"/>
      <c r="I515" s="259"/>
      <c r="J515" s="259"/>
      <c r="K515" s="259"/>
      <c r="L515" s="259"/>
      <c r="M515" s="259"/>
      <c r="N515" s="260"/>
      <c r="O515" s="10"/>
    </row>
    <row r="516" spans="1:15" ht="15.75" customHeight="1" x14ac:dyDescent="0.3">
      <c r="A516" s="9"/>
      <c r="B516" s="102"/>
      <c r="C516" s="16"/>
      <c r="D516" s="236"/>
      <c r="E516" s="258" t="s">
        <v>177</v>
      </c>
      <c r="F516" s="259"/>
      <c r="G516" s="259"/>
      <c r="H516" s="259"/>
      <c r="I516" s="259"/>
      <c r="J516" s="259"/>
      <c r="K516" s="259"/>
      <c r="L516" s="259"/>
      <c r="M516" s="259"/>
      <c r="N516" s="260"/>
      <c r="O516" s="10"/>
    </row>
    <row r="517" spans="1:15" ht="15.75" customHeight="1" x14ac:dyDescent="0.3">
      <c r="A517" s="9"/>
      <c r="B517" s="102"/>
      <c r="C517" s="16"/>
      <c r="D517" s="234" t="s">
        <v>21</v>
      </c>
      <c r="E517" s="258" t="s">
        <v>17</v>
      </c>
      <c r="F517" s="259"/>
      <c r="G517" s="259"/>
      <c r="H517" s="259"/>
      <c r="I517" s="259"/>
      <c r="J517" s="259"/>
      <c r="K517" s="259"/>
      <c r="L517" s="259"/>
      <c r="M517" s="259"/>
      <c r="N517" s="260"/>
      <c r="O517" s="10"/>
    </row>
    <row r="518" spans="1:15" ht="15.75" customHeight="1" x14ac:dyDescent="0.3">
      <c r="A518" s="9"/>
      <c r="B518" s="102"/>
      <c r="C518" s="16"/>
      <c r="D518" s="236"/>
      <c r="E518" s="258" t="s">
        <v>18</v>
      </c>
      <c r="F518" s="259"/>
      <c r="G518" s="259"/>
      <c r="H518" s="259"/>
      <c r="I518" s="259"/>
      <c r="J518" s="259"/>
      <c r="K518" s="259"/>
      <c r="L518" s="259"/>
      <c r="M518" s="259"/>
      <c r="N518" s="260"/>
      <c r="O518" s="10"/>
    </row>
    <row r="519" spans="1:15" ht="15.75" customHeight="1" x14ac:dyDescent="0.3">
      <c r="A519" s="9"/>
      <c r="B519" s="102"/>
      <c r="C519" s="16"/>
      <c r="D519" s="67" t="s">
        <v>22</v>
      </c>
      <c r="E519" s="255"/>
      <c r="F519" s="256"/>
      <c r="G519" s="256"/>
      <c r="H519" s="256"/>
      <c r="I519" s="256"/>
      <c r="J519" s="256"/>
      <c r="K519" s="256"/>
      <c r="L519" s="256"/>
      <c r="M519" s="256"/>
      <c r="N519" s="257"/>
      <c r="O519" s="10"/>
    </row>
    <row r="520" spans="1:15" ht="15.75" customHeight="1" x14ac:dyDescent="0.3">
      <c r="A520" s="9"/>
      <c r="B520" s="102"/>
      <c r="C520" s="16"/>
      <c r="D520" s="67" t="s">
        <v>23</v>
      </c>
      <c r="E520" s="261" t="s">
        <v>169</v>
      </c>
      <c r="F520" s="262"/>
      <c r="G520" s="261" t="s">
        <v>168</v>
      </c>
      <c r="H520" s="262"/>
      <c r="I520" s="232" t="s">
        <v>59</v>
      </c>
      <c r="J520" s="233"/>
      <c r="K520" s="237" t="s">
        <v>60</v>
      </c>
      <c r="L520" s="239"/>
      <c r="M520" s="239"/>
      <c r="N520" s="238"/>
      <c r="O520" s="10"/>
    </row>
    <row r="521" spans="1:15" ht="15.75" customHeight="1" x14ac:dyDescent="0.3">
      <c r="A521" s="9"/>
      <c r="B521" s="103"/>
      <c r="C521" s="16"/>
      <c r="D521" s="67" t="s">
        <v>24</v>
      </c>
      <c r="E521" s="237"/>
      <c r="F521" s="239"/>
      <c r="G521" s="239"/>
      <c r="H521" s="238"/>
      <c r="I521" s="232" t="s">
        <v>25</v>
      </c>
      <c r="J521" s="233"/>
      <c r="K521" s="237"/>
      <c r="L521" s="239"/>
      <c r="M521" s="239"/>
      <c r="N521" s="238"/>
      <c r="O521" s="10"/>
    </row>
    <row r="522" spans="1:15" ht="1.5" customHeight="1" x14ac:dyDescent="0.3">
      <c r="A522" s="11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4"/>
    </row>
    <row r="523" spans="1:15" ht="5.0999999999999996" customHeight="1" x14ac:dyDescent="0.3"/>
    <row r="524" spans="1:15" ht="1.5" customHeight="1" x14ac:dyDescent="0.3">
      <c r="A524" s="6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8"/>
    </row>
    <row r="525" spans="1:15" ht="15.75" customHeight="1" x14ac:dyDescent="0.3">
      <c r="A525" s="9"/>
      <c r="B525" s="101" t="s">
        <v>46</v>
      </c>
      <c r="C525" s="16"/>
      <c r="D525" s="240" t="s">
        <v>26</v>
      </c>
      <c r="E525" s="68" t="s">
        <v>27</v>
      </c>
      <c r="F525" s="242">
        <v>0</v>
      </c>
      <c r="G525" s="243"/>
      <c r="H525" s="68" t="s">
        <v>32</v>
      </c>
      <c r="I525" s="224"/>
      <c r="J525" s="225"/>
      <c r="K525" s="225"/>
      <c r="L525" s="225"/>
      <c r="M525" s="225"/>
      <c r="N525" s="226"/>
      <c r="O525" s="10"/>
    </row>
    <row r="526" spans="1:15" ht="15.75" customHeight="1" x14ac:dyDescent="0.3">
      <c r="A526" s="9"/>
      <c r="B526" s="102"/>
      <c r="C526" s="16"/>
      <c r="D526" s="241"/>
      <c r="E526" s="68" t="s">
        <v>28</v>
      </c>
      <c r="F526" s="244">
        <v>0</v>
      </c>
      <c r="G526" s="245"/>
      <c r="H526" s="68" t="s">
        <v>30</v>
      </c>
      <c r="I526" s="112"/>
      <c r="J526" s="113"/>
      <c r="K526" s="68" t="s">
        <v>36</v>
      </c>
      <c r="L526" s="224"/>
      <c r="M526" s="225"/>
      <c r="N526" s="226"/>
      <c r="O526" s="10"/>
    </row>
    <row r="527" spans="1:15" ht="15.75" customHeight="1" x14ac:dyDescent="0.3">
      <c r="A527" s="9"/>
      <c r="B527" s="102"/>
      <c r="C527" s="16"/>
      <c r="D527" s="67" t="s">
        <v>29</v>
      </c>
      <c r="E527" s="68" t="s">
        <v>31</v>
      </c>
      <c r="F527" s="237" t="s">
        <v>61</v>
      </c>
      <c r="G527" s="238"/>
      <c r="H527" s="68" t="s">
        <v>33</v>
      </c>
      <c r="I527" s="237" t="s">
        <v>61</v>
      </c>
      <c r="J527" s="238"/>
      <c r="K527" s="232" t="s">
        <v>35</v>
      </c>
      <c r="L527" s="233"/>
      <c r="M527" s="237"/>
      <c r="N527" s="238"/>
      <c r="O527" s="10"/>
    </row>
    <row r="528" spans="1:15" ht="15.75" customHeight="1" x14ac:dyDescent="0.3">
      <c r="A528" s="9"/>
      <c r="B528" s="102"/>
      <c r="C528" s="16"/>
      <c r="D528" s="67" t="s">
        <v>34</v>
      </c>
      <c r="E528" s="224"/>
      <c r="F528" s="225"/>
      <c r="G528" s="225"/>
      <c r="H528" s="225"/>
      <c r="I528" s="225"/>
      <c r="J528" s="225"/>
      <c r="K528" s="225"/>
      <c r="L528" s="225"/>
      <c r="M528" s="225"/>
      <c r="N528" s="226"/>
      <c r="O528" s="10"/>
    </row>
    <row r="529" spans="1:15" ht="15.75" customHeight="1" x14ac:dyDescent="0.3">
      <c r="A529" s="9"/>
      <c r="B529" s="103"/>
      <c r="C529" s="16"/>
      <c r="D529" s="67" t="s">
        <v>52</v>
      </c>
      <c r="E529" s="224"/>
      <c r="F529" s="225"/>
      <c r="G529" s="225"/>
      <c r="H529" s="225"/>
      <c r="I529" s="225"/>
      <c r="J529" s="225"/>
      <c r="K529" s="225"/>
      <c r="L529" s="225"/>
      <c r="M529" s="225"/>
      <c r="N529" s="226"/>
      <c r="O529" s="10"/>
    </row>
    <row r="530" spans="1:15" ht="1.5" customHeight="1" x14ac:dyDescent="0.3">
      <c r="A530" s="11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4"/>
    </row>
    <row r="531" spans="1:15" ht="5.0999999999999996" customHeight="1" x14ac:dyDescent="0.3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</row>
    <row r="532" spans="1:15" ht="1.5" customHeight="1" x14ac:dyDescent="0.3">
      <c r="A532" s="6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8"/>
    </row>
    <row r="533" spans="1:15" ht="15.75" customHeight="1" x14ac:dyDescent="0.3">
      <c r="A533" s="9"/>
      <c r="B533" s="101" t="s">
        <v>47</v>
      </c>
      <c r="C533" s="16"/>
      <c r="D533" s="67" t="s">
        <v>51</v>
      </c>
      <c r="E533" s="224"/>
      <c r="F533" s="225"/>
      <c r="G533" s="225"/>
      <c r="H533" s="225"/>
      <c r="I533" s="225"/>
      <c r="J533" s="225"/>
      <c r="K533" s="225"/>
      <c r="L533" s="225"/>
      <c r="M533" s="225"/>
      <c r="N533" s="226"/>
      <c r="O533" s="10"/>
    </row>
    <row r="534" spans="1:15" ht="15.75" customHeight="1" x14ac:dyDescent="0.3">
      <c r="A534" s="9"/>
      <c r="B534" s="102"/>
      <c r="C534" s="16"/>
      <c r="D534" s="67" t="s">
        <v>48</v>
      </c>
      <c r="E534" s="227"/>
      <c r="F534" s="228"/>
      <c r="G534" s="228"/>
      <c r="H534" s="228"/>
      <c r="I534" s="228"/>
      <c r="J534" s="228"/>
      <c r="K534" s="228"/>
      <c r="L534" s="228"/>
      <c r="M534" s="228"/>
      <c r="N534" s="229"/>
      <c r="O534" s="10"/>
    </row>
    <row r="535" spans="1:15" ht="15.75" customHeight="1" x14ac:dyDescent="0.3">
      <c r="A535" s="9"/>
      <c r="B535" s="102"/>
      <c r="C535" s="16"/>
      <c r="D535" s="67" t="s">
        <v>49</v>
      </c>
      <c r="E535" s="224"/>
      <c r="F535" s="225"/>
      <c r="G535" s="225"/>
      <c r="H535" s="225"/>
      <c r="I535" s="225"/>
      <c r="J535" s="225"/>
      <c r="K535" s="225"/>
      <c r="L535" s="225"/>
      <c r="M535" s="225"/>
      <c r="N535" s="226"/>
      <c r="O535" s="10"/>
    </row>
    <row r="536" spans="1:15" ht="15.75" customHeight="1" x14ac:dyDescent="0.3">
      <c r="A536" s="9"/>
      <c r="B536" s="102"/>
      <c r="C536" s="16"/>
      <c r="D536" s="67" t="s">
        <v>50</v>
      </c>
      <c r="E536" s="230"/>
      <c r="F536" s="231"/>
      <c r="G536" s="232" t="s">
        <v>41</v>
      </c>
      <c r="H536" s="233"/>
      <c r="I536" s="230"/>
      <c r="J536" s="231"/>
      <c r="K536" s="232" t="s">
        <v>42</v>
      </c>
      <c r="L536" s="233"/>
      <c r="M536" s="230"/>
      <c r="N536" s="231"/>
      <c r="O536" s="10"/>
    </row>
    <row r="537" spans="1:15" ht="15.75" customHeight="1" x14ac:dyDescent="0.3">
      <c r="A537" s="9"/>
      <c r="B537" s="102"/>
      <c r="C537" s="16"/>
      <c r="D537" s="234" t="s">
        <v>54</v>
      </c>
      <c r="E537" s="68" t="s">
        <v>38</v>
      </c>
      <c r="F537" s="237"/>
      <c r="G537" s="238"/>
      <c r="H537" s="68" t="s">
        <v>39</v>
      </c>
      <c r="I537" s="237"/>
      <c r="J537" s="238"/>
      <c r="K537" s="68" t="s">
        <v>53</v>
      </c>
      <c r="L537" s="237"/>
      <c r="M537" s="239"/>
      <c r="N537" s="238"/>
      <c r="O537" s="10"/>
    </row>
    <row r="538" spans="1:15" ht="15.75" customHeight="1" x14ac:dyDescent="0.3">
      <c r="A538" s="9"/>
      <c r="B538" s="102"/>
      <c r="C538" s="16"/>
      <c r="D538" s="235"/>
      <c r="E538" s="68" t="s">
        <v>37</v>
      </c>
      <c r="F538" s="224"/>
      <c r="G538" s="225"/>
      <c r="H538" s="225"/>
      <c r="I538" s="225"/>
      <c r="J538" s="225"/>
      <c r="K538" s="225"/>
      <c r="L538" s="225"/>
      <c r="M538" s="225"/>
      <c r="N538" s="226"/>
      <c r="O538" s="10"/>
    </row>
    <row r="539" spans="1:15" ht="15.75" customHeight="1" x14ac:dyDescent="0.3">
      <c r="A539" s="9"/>
      <c r="B539" s="103"/>
      <c r="C539" s="16"/>
      <c r="D539" s="236"/>
      <c r="E539" s="68" t="s">
        <v>40</v>
      </c>
      <c r="F539" s="224"/>
      <c r="G539" s="225"/>
      <c r="H539" s="225"/>
      <c r="I539" s="225"/>
      <c r="J539" s="225"/>
      <c r="K539" s="225"/>
      <c r="L539" s="225"/>
      <c r="M539" s="225"/>
      <c r="N539" s="226"/>
      <c r="O539" s="10"/>
    </row>
    <row r="540" spans="1:15" ht="1.5" customHeight="1" x14ac:dyDescent="0.3">
      <c r="A540" s="11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4"/>
    </row>
    <row r="541" spans="1:15" ht="31.5" x14ac:dyDescent="0.3">
      <c r="B541" s="144" t="s">
        <v>183</v>
      </c>
      <c r="C541" s="144"/>
      <c r="D541" s="144"/>
      <c r="E541" s="144"/>
      <c r="F541" s="144"/>
      <c r="G541" s="144"/>
      <c r="H541" s="144"/>
      <c r="I541" s="144"/>
      <c r="J541" s="144"/>
      <c r="K541" s="144"/>
      <c r="L541" s="144"/>
      <c r="M541" s="144"/>
      <c r="N541" s="144"/>
    </row>
    <row r="542" spans="1:15" ht="11.25" customHeight="1" x14ac:dyDescent="0.3"/>
    <row r="543" spans="1:15" ht="15" customHeight="1" x14ac:dyDescent="0.3">
      <c r="B543" s="146" t="s">
        <v>184</v>
      </c>
      <c r="C543" s="146"/>
      <c r="D543" s="146"/>
      <c r="E543" s="146"/>
      <c r="F543" s="146"/>
      <c r="G543" s="146"/>
      <c r="H543" s="146"/>
      <c r="I543" s="146"/>
      <c r="J543" s="146"/>
      <c r="K543" s="146"/>
      <c r="L543" s="146"/>
      <c r="M543" s="146"/>
      <c r="N543" s="146"/>
    </row>
    <row r="544" spans="1:15" ht="15" customHeight="1" x14ac:dyDescent="0.3">
      <c r="B544" s="146" t="s">
        <v>55</v>
      </c>
      <c r="C544" s="146"/>
      <c r="D544" s="146"/>
      <c r="E544" s="146"/>
      <c r="F544" s="146"/>
      <c r="G544" s="146"/>
      <c r="H544" s="146"/>
      <c r="I544" s="146"/>
      <c r="J544" s="146"/>
      <c r="K544" s="146"/>
      <c r="L544" s="146"/>
      <c r="M544" s="146"/>
      <c r="N544" s="146"/>
    </row>
    <row r="545" spans="1:15" ht="15" customHeight="1" x14ac:dyDescent="0.3">
      <c r="B545" s="146" t="s">
        <v>56</v>
      </c>
      <c r="C545" s="146"/>
      <c r="D545" s="146"/>
      <c r="E545" s="146"/>
      <c r="F545" s="146"/>
      <c r="G545" s="146"/>
      <c r="H545" s="146"/>
      <c r="I545" s="146"/>
      <c r="J545" s="146"/>
      <c r="K545" s="146"/>
      <c r="L545" s="146"/>
      <c r="M545" s="146"/>
      <c r="N545" s="146"/>
    </row>
    <row r="546" spans="1:15" ht="7.5" customHeight="1" thickBot="1" x14ac:dyDescent="0.3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5" ht="22.5" customHeight="1" x14ac:dyDescent="0.3">
      <c r="A547" s="4"/>
      <c r="B547" s="147" t="s">
        <v>16</v>
      </c>
      <c r="C547" s="147"/>
      <c r="D547" s="147"/>
      <c r="E547" s="147"/>
      <c r="F547" s="147"/>
      <c r="G547" s="147"/>
      <c r="H547" s="147"/>
      <c r="I547" s="148"/>
      <c r="J547" s="149" t="s">
        <v>58</v>
      </c>
      <c r="K547" s="150"/>
      <c r="L547" s="147" t="s">
        <v>4</v>
      </c>
      <c r="M547" s="147"/>
      <c r="N547" s="147"/>
      <c r="O547" s="4"/>
    </row>
    <row r="548" spans="1:15" ht="22.5" customHeight="1" thickBot="1" x14ac:dyDescent="0.35">
      <c r="A548" s="5"/>
      <c r="B548" s="151" t="s">
        <v>15</v>
      </c>
      <c r="C548" s="151"/>
      <c r="D548" s="151"/>
      <c r="E548" s="151"/>
      <c r="F548" s="151"/>
      <c r="G548" s="151"/>
      <c r="H548" s="151"/>
      <c r="I548" s="152"/>
      <c r="J548" s="153" t="s">
        <v>57</v>
      </c>
      <c r="K548" s="154"/>
      <c r="L548" s="268" t="s">
        <v>189</v>
      </c>
      <c r="M548" s="268"/>
      <c r="N548" s="268"/>
      <c r="O548" s="5"/>
    </row>
    <row r="549" spans="1:15" ht="10.5" customHeight="1" x14ac:dyDescent="0.3"/>
    <row r="550" spans="1:15" ht="1.5" customHeight="1" x14ac:dyDescent="0.3">
      <c r="A550" s="6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8"/>
    </row>
    <row r="551" spans="1:15" ht="15.75" customHeight="1" x14ac:dyDescent="0.3">
      <c r="A551" s="9"/>
      <c r="B551" s="101" t="s">
        <v>43</v>
      </c>
      <c r="C551" s="156"/>
      <c r="D551" s="67" t="s">
        <v>13</v>
      </c>
      <c r="E551" s="255"/>
      <c r="F551" s="256"/>
      <c r="G551" s="256"/>
      <c r="H551" s="256"/>
      <c r="I551" s="256"/>
      <c r="J551" s="257"/>
      <c r="K551" s="232" t="s">
        <v>10</v>
      </c>
      <c r="L551" s="233"/>
      <c r="M551" s="261"/>
      <c r="N551" s="262"/>
      <c r="O551" s="10"/>
    </row>
    <row r="552" spans="1:15" ht="15.75" customHeight="1" x14ac:dyDescent="0.3">
      <c r="A552" s="9"/>
      <c r="B552" s="115"/>
      <c r="C552" s="156"/>
      <c r="D552" s="67" t="s">
        <v>7</v>
      </c>
      <c r="E552" s="255"/>
      <c r="F552" s="256"/>
      <c r="G552" s="256"/>
      <c r="H552" s="256"/>
      <c r="I552" s="256"/>
      <c r="J552" s="257"/>
      <c r="K552" s="232" t="s">
        <v>9</v>
      </c>
      <c r="L552" s="233"/>
      <c r="M552" s="135" t="s">
        <v>63</v>
      </c>
      <c r="N552" s="136"/>
      <c r="O552" s="10"/>
    </row>
    <row r="553" spans="1:15" ht="15.75" customHeight="1" x14ac:dyDescent="0.3">
      <c r="A553" s="9"/>
      <c r="B553" s="115"/>
      <c r="C553" s="156"/>
      <c r="D553" s="67" t="s">
        <v>11</v>
      </c>
      <c r="E553" s="255"/>
      <c r="F553" s="256"/>
      <c r="G553" s="256"/>
      <c r="H553" s="257"/>
      <c r="I553" s="232" t="s">
        <v>1</v>
      </c>
      <c r="J553" s="233"/>
      <c r="K553" s="261"/>
      <c r="L553" s="263"/>
      <c r="M553" s="263"/>
      <c r="N553" s="262"/>
      <c r="O553" s="10"/>
    </row>
    <row r="554" spans="1:15" ht="15.75" customHeight="1" x14ac:dyDescent="0.3">
      <c r="A554" s="9"/>
      <c r="B554" s="115"/>
      <c r="C554" s="156"/>
      <c r="D554" s="67" t="s">
        <v>12</v>
      </c>
      <c r="E554" s="255"/>
      <c r="F554" s="256"/>
      <c r="G554" s="256"/>
      <c r="H554" s="256"/>
      <c r="I554" s="256"/>
      <c r="J554" s="256"/>
      <c r="K554" s="256"/>
      <c r="L554" s="256"/>
      <c r="M554" s="256"/>
      <c r="N554" s="257"/>
      <c r="O554" s="10"/>
    </row>
    <row r="555" spans="1:15" ht="15.75" customHeight="1" x14ac:dyDescent="0.3">
      <c r="A555" s="9"/>
      <c r="B555" s="115"/>
      <c r="C555" s="156"/>
      <c r="D555" s="67" t="s">
        <v>3</v>
      </c>
      <c r="E555" s="261"/>
      <c r="F555" s="263"/>
      <c r="G555" s="263"/>
      <c r="H555" s="262"/>
      <c r="I555" s="232" t="s">
        <v>2</v>
      </c>
      <c r="J555" s="233"/>
      <c r="K555" s="261"/>
      <c r="L555" s="263"/>
      <c r="M555" s="263"/>
      <c r="N555" s="262"/>
      <c r="O555" s="10"/>
    </row>
    <row r="556" spans="1:15" ht="15.75" customHeight="1" x14ac:dyDescent="0.3">
      <c r="A556" s="9"/>
      <c r="B556" s="115"/>
      <c r="C556" s="156"/>
      <c r="D556" s="67" t="s">
        <v>5</v>
      </c>
      <c r="E556" s="264" t="s">
        <v>62</v>
      </c>
      <c r="F556" s="265"/>
      <c r="G556" s="232" t="s">
        <v>14</v>
      </c>
      <c r="H556" s="233"/>
      <c r="I556" s="266" t="s">
        <v>175</v>
      </c>
      <c r="J556" s="267"/>
      <c r="K556" s="232" t="s">
        <v>8</v>
      </c>
      <c r="L556" s="233"/>
      <c r="M556" s="266" t="s">
        <v>175</v>
      </c>
      <c r="N556" s="267"/>
      <c r="O556" s="10"/>
    </row>
    <row r="557" spans="1:15" ht="15.75" customHeight="1" x14ac:dyDescent="0.3">
      <c r="A557" s="9"/>
      <c r="B557" s="115"/>
      <c r="C557" s="156"/>
      <c r="D557" s="67" t="s">
        <v>0</v>
      </c>
      <c r="E557" s="255"/>
      <c r="F557" s="256"/>
      <c r="G557" s="256"/>
      <c r="H557" s="256"/>
      <c r="I557" s="256"/>
      <c r="J557" s="256"/>
      <c r="K557" s="256"/>
      <c r="L557" s="256"/>
      <c r="M557" s="256"/>
      <c r="N557" s="257"/>
      <c r="O557" s="10"/>
    </row>
    <row r="558" spans="1:15" ht="15.75" customHeight="1" x14ac:dyDescent="0.3">
      <c r="A558" s="9"/>
      <c r="B558" s="116"/>
      <c r="C558" s="156"/>
      <c r="D558" s="67" t="s">
        <v>6</v>
      </c>
      <c r="E558" s="255"/>
      <c r="F558" s="256"/>
      <c r="G558" s="256"/>
      <c r="H558" s="256"/>
      <c r="I558" s="256"/>
      <c r="J558" s="256"/>
      <c r="K558" s="256"/>
      <c r="L558" s="256"/>
      <c r="M558" s="256"/>
      <c r="N558" s="257"/>
      <c r="O558" s="10"/>
    </row>
    <row r="559" spans="1:15" ht="1.5" customHeight="1" x14ac:dyDescent="0.3">
      <c r="A559" s="11"/>
      <c r="B559" s="12"/>
      <c r="C559" s="12"/>
      <c r="D559" s="12"/>
      <c r="E559" s="12"/>
      <c r="F559" s="13"/>
      <c r="G559" s="13"/>
      <c r="H559" s="13"/>
      <c r="I559" s="13"/>
      <c r="J559" s="13"/>
      <c r="K559" s="13"/>
      <c r="L559" s="13"/>
      <c r="M559" s="13"/>
      <c r="N559" s="12"/>
      <c r="O559" s="14"/>
    </row>
    <row r="560" spans="1:15" ht="5.0999999999999996" customHeight="1" x14ac:dyDescent="0.3">
      <c r="F560" s="2"/>
      <c r="G560" s="2"/>
      <c r="H560" s="2"/>
      <c r="I560" s="2"/>
      <c r="J560" s="2"/>
      <c r="K560" s="2"/>
      <c r="L560" s="2"/>
      <c r="M560" s="2"/>
    </row>
    <row r="561" spans="1:15" ht="1.5" customHeight="1" x14ac:dyDescent="0.3">
      <c r="A561" s="6"/>
      <c r="B561" s="7"/>
      <c r="C561" s="7"/>
      <c r="D561" s="7"/>
      <c r="E561" s="7"/>
      <c r="F561" s="15"/>
      <c r="G561" s="15"/>
      <c r="H561" s="15"/>
      <c r="I561" s="15"/>
      <c r="J561" s="15"/>
      <c r="K561" s="15"/>
      <c r="L561" s="15"/>
      <c r="M561" s="15"/>
      <c r="N561" s="7"/>
      <c r="O561" s="8"/>
    </row>
    <row r="562" spans="1:15" ht="6" customHeight="1" x14ac:dyDescent="0.3">
      <c r="A562" s="9"/>
      <c r="B562" s="101" t="s">
        <v>44</v>
      </c>
      <c r="C562" s="16"/>
      <c r="D562" s="246"/>
      <c r="E562" s="247"/>
      <c r="F562" s="247"/>
      <c r="G562" s="247"/>
      <c r="H562" s="247"/>
      <c r="I562" s="247"/>
      <c r="J562" s="247"/>
      <c r="K562" s="247"/>
      <c r="L562" s="247"/>
      <c r="M562" s="247"/>
      <c r="N562" s="248"/>
      <c r="O562" s="10"/>
    </row>
    <row r="563" spans="1:15" ht="65.25" customHeight="1" x14ac:dyDescent="0.3">
      <c r="A563" s="9"/>
      <c r="B563" s="115"/>
      <c r="C563" s="16"/>
      <c r="D563" s="249" t="s">
        <v>176</v>
      </c>
      <c r="E563" s="250"/>
      <c r="F563" s="250"/>
      <c r="G563" s="250"/>
      <c r="H563" s="250"/>
      <c r="I563" s="250"/>
      <c r="J563" s="250"/>
      <c r="K563" s="250"/>
      <c r="L563" s="250"/>
      <c r="M563" s="250"/>
      <c r="N563" s="251"/>
      <c r="O563" s="10"/>
    </row>
    <row r="564" spans="1:15" ht="6" customHeight="1" x14ac:dyDescent="0.3">
      <c r="A564" s="9"/>
      <c r="B564" s="116"/>
      <c r="C564" s="16"/>
      <c r="D564" s="252"/>
      <c r="E564" s="253"/>
      <c r="F564" s="253"/>
      <c r="G564" s="253"/>
      <c r="H564" s="253"/>
      <c r="I564" s="253"/>
      <c r="J564" s="253"/>
      <c r="K564" s="253"/>
      <c r="L564" s="253"/>
      <c r="M564" s="253"/>
      <c r="N564" s="254"/>
      <c r="O564" s="10"/>
    </row>
    <row r="565" spans="1:15" ht="1.5" customHeight="1" x14ac:dyDescent="0.3">
      <c r="A565" s="11"/>
      <c r="B565" s="12"/>
      <c r="C565" s="12"/>
      <c r="D565" s="12"/>
      <c r="E565" s="12"/>
      <c r="F565" s="13"/>
      <c r="G565" s="13"/>
      <c r="H565" s="13"/>
      <c r="I565" s="13"/>
      <c r="J565" s="13"/>
      <c r="K565" s="13"/>
      <c r="L565" s="13"/>
      <c r="M565" s="13"/>
      <c r="N565" s="12"/>
      <c r="O565" s="14"/>
    </row>
    <row r="566" spans="1:15" ht="5.0999999999999996" customHeight="1" x14ac:dyDescent="0.3">
      <c r="F566" s="2"/>
      <c r="G566" s="2"/>
      <c r="H566" s="2"/>
      <c r="I566" s="2"/>
      <c r="J566" s="2"/>
      <c r="K566" s="2"/>
      <c r="L566" s="2"/>
      <c r="M566" s="2"/>
    </row>
    <row r="567" spans="1:15" ht="1.5" customHeight="1" x14ac:dyDescent="0.3">
      <c r="A567" s="6"/>
      <c r="B567" s="7"/>
      <c r="C567" s="7"/>
      <c r="D567" s="7"/>
      <c r="E567" s="7"/>
      <c r="F567" s="15"/>
      <c r="G567" s="15"/>
      <c r="H567" s="15"/>
      <c r="I567" s="15"/>
      <c r="J567" s="15"/>
      <c r="K567" s="15"/>
      <c r="L567" s="15"/>
      <c r="M567" s="15"/>
      <c r="N567" s="7"/>
      <c r="O567" s="8"/>
    </row>
    <row r="568" spans="1:15" ht="15.75" customHeight="1" x14ac:dyDescent="0.3">
      <c r="A568" s="9"/>
      <c r="B568" s="101" t="s">
        <v>45</v>
      </c>
      <c r="C568" s="16"/>
      <c r="D568" s="67" t="s">
        <v>19</v>
      </c>
      <c r="E568" s="255"/>
      <c r="F568" s="256"/>
      <c r="G568" s="256"/>
      <c r="H568" s="256"/>
      <c r="I568" s="256"/>
      <c r="J568" s="256"/>
      <c r="K568" s="256"/>
      <c r="L568" s="256"/>
      <c r="M568" s="256"/>
      <c r="N568" s="257"/>
      <c r="O568" s="10"/>
    </row>
    <row r="569" spans="1:15" ht="15.75" customHeight="1" x14ac:dyDescent="0.3">
      <c r="A569" s="9"/>
      <c r="B569" s="102"/>
      <c r="C569" s="16"/>
      <c r="D569" s="234" t="s">
        <v>20</v>
      </c>
      <c r="E569" s="258" t="s">
        <v>17</v>
      </c>
      <c r="F569" s="259"/>
      <c r="G569" s="259"/>
      <c r="H569" s="259"/>
      <c r="I569" s="259"/>
      <c r="J569" s="259"/>
      <c r="K569" s="259"/>
      <c r="L569" s="259"/>
      <c r="M569" s="259"/>
      <c r="N569" s="260"/>
      <c r="O569" s="10"/>
    </row>
    <row r="570" spans="1:15" ht="15.75" customHeight="1" x14ac:dyDescent="0.3">
      <c r="A570" s="9"/>
      <c r="B570" s="102"/>
      <c r="C570" s="16"/>
      <c r="D570" s="236"/>
      <c r="E570" s="258" t="s">
        <v>18</v>
      </c>
      <c r="F570" s="259"/>
      <c r="G570" s="259"/>
      <c r="H570" s="259"/>
      <c r="I570" s="259"/>
      <c r="J570" s="259"/>
      <c r="K570" s="259"/>
      <c r="L570" s="259"/>
      <c r="M570" s="259"/>
      <c r="N570" s="260"/>
      <c r="O570" s="10"/>
    </row>
    <row r="571" spans="1:15" ht="15.75" customHeight="1" x14ac:dyDescent="0.3">
      <c r="A571" s="9"/>
      <c r="B571" s="102"/>
      <c r="C571" s="16"/>
      <c r="D571" s="234" t="s">
        <v>21</v>
      </c>
      <c r="E571" s="258" t="s">
        <v>17</v>
      </c>
      <c r="F571" s="259"/>
      <c r="G571" s="259"/>
      <c r="H571" s="259"/>
      <c r="I571" s="259"/>
      <c r="J571" s="259"/>
      <c r="K571" s="259"/>
      <c r="L571" s="259"/>
      <c r="M571" s="259"/>
      <c r="N571" s="260"/>
      <c r="O571" s="10"/>
    </row>
    <row r="572" spans="1:15" ht="15.75" customHeight="1" x14ac:dyDescent="0.3">
      <c r="A572" s="9"/>
      <c r="B572" s="102"/>
      <c r="C572" s="16"/>
      <c r="D572" s="236"/>
      <c r="E572" s="258" t="s">
        <v>18</v>
      </c>
      <c r="F572" s="259"/>
      <c r="G572" s="259"/>
      <c r="H572" s="259"/>
      <c r="I572" s="259"/>
      <c r="J572" s="259"/>
      <c r="K572" s="259"/>
      <c r="L572" s="259"/>
      <c r="M572" s="259"/>
      <c r="N572" s="260"/>
      <c r="O572" s="10"/>
    </row>
    <row r="573" spans="1:15" ht="15.75" customHeight="1" x14ac:dyDescent="0.3">
      <c r="A573" s="9"/>
      <c r="B573" s="102"/>
      <c r="C573" s="16"/>
      <c r="D573" s="67" t="s">
        <v>22</v>
      </c>
      <c r="E573" s="255"/>
      <c r="F573" s="256"/>
      <c r="G573" s="256"/>
      <c r="H573" s="256"/>
      <c r="I573" s="256"/>
      <c r="J573" s="256"/>
      <c r="K573" s="256"/>
      <c r="L573" s="256"/>
      <c r="M573" s="256"/>
      <c r="N573" s="257"/>
      <c r="O573" s="10"/>
    </row>
    <row r="574" spans="1:15" ht="15.75" customHeight="1" x14ac:dyDescent="0.3">
      <c r="A574" s="9"/>
      <c r="B574" s="102"/>
      <c r="C574" s="16"/>
      <c r="D574" s="67" t="s">
        <v>23</v>
      </c>
      <c r="E574" s="261" t="s">
        <v>169</v>
      </c>
      <c r="F574" s="262"/>
      <c r="G574" s="261" t="s">
        <v>168</v>
      </c>
      <c r="H574" s="262"/>
      <c r="I574" s="232" t="s">
        <v>59</v>
      </c>
      <c r="J574" s="233"/>
      <c r="K574" s="237" t="s">
        <v>60</v>
      </c>
      <c r="L574" s="239"/>
      <c r="M574" s="239"/>
      <c r="N574" s="238"/>
      <c r="O574" s="10"/>
    </row>
    <row r="575" spans="1:15" ht="15.75" customHeight="1" x14ac:dyDescent="0.3">
      <c r="A575" s="9"/>
      <c r="B575" s="103"/>
      <c r="C575" s="16"/>
      <c r="D575" s="67" t="s">
        <v>24</v>
      </c>
      <c r="E575" s="237"/>
      <c r="F575" s="239"/>
      <c r="G575" s="239"/>
      <c r="H575" s="238"/>
      <c r="I575" s="232" t="s">
        <v>25</v>
      </c>
      <c r="J575" s="233"/>
      <c r="K575" s="237"/>
      <c r="L575" s="239"/>
      <c r="M575" s="239"/>
      <c r="N575" s="238"/>
      <c r="O575" s="10"/>
    </row>
    <row r="576" spans="1:15" ht="1.5" customHeight="1" x14ac:dyDescent="0.3">
      <c r="A576" s="11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4"/>
    </row>
    <row r="577" spans="1:15" ht="5.0999999999999996" customHeight="1" x14ac:dyDescent="0.3"/>
    <row r="578" spans="1:15" ht="1.5" customHeight="1" x14ac:dyDescent="0.3">
      <c r="A578" s="6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8"/>
    </row>
    <row r="579" spans="1:15" ht="15.75" customHeight="1" x14ac:dyDescent="0.3">
      <c r="A579" s="9"/>
      <c r="B579" s="101" t="s">
        <v>46</v>
      </c>
      <c r="C579" s="16"/>
      <c r="D579" s="240" t="s">
        <v>26</v>
      </c>
      <c r="E579" s="68" t="s">
        <v>27</v>
      </c>
      <c r="F579" s="242">
        <v>0</v>
      </c>
      <c r="G579" s="243"/>
      <c r="H579" s="68" t="s">
        <v>32</v>
      </c>
      <c r="I579" s="224"/>
      <c r="J579" s="225"/>
      <c r="K579" s="225"/>
      <c r="L579" s="225"/>
      <c r="M579" s="225"/>
      <c r="N579" s="226"/>
      <c r="O579" s="10"/>
    </row>
    <row r="580" spans="1:15" ht="15.75" customHeight="1" x14ac:dyDescent="0.3">
      <c r="A580" s="9"/>
      <c r="B580" s="102"/>
      <c r="C580" s="16"/>
      <c r="D580" s="241"/>
      <c r="E580" s="68" t="s">
        <v>28</v>
      </c>
      <c r="F580" s="244">
        <v>0</v>
      </c>
      <c r="G580" s="245"/>
      <c r="H580" s="68" t="s">
        <v>30</v>
      </c>
      <c r="I580" s="112"/>
      <c r="J580" s="113"/>
      <c r="K580" s="68" t="s">
        <v>36</v>
      </c>
      <c r="L580" s="224"/>
      <c r="M580" s="225"/>
      <c r="N580" s="226"/>
      <c r="O580" s="10"/>
    </row>
    <row r="581" spans="1:15" ht="15.75" customHeight="1" x14ac:dyDescent="0.3">
      <c r="A581" s="9"/>
      <c r="B581" s="102"/>
      <c r="C581" s="16"/>
      <c r="D581" s="67" t="s">
        <v>29</v>
      </c>
      <c r="E581" s="68" t="s">
        <v>31</v>
      </c>
      <c r="F581" s="237" t="s">
        <v>61</v>
      </c>
      <c r="G581" s="238"/>
      <c r="H581" s="68" t="s">
        <v>33</v>
      </c>
      <c r="I581" s="237" t="s">
        <v>61</v>
      </c>
      <c r="J581" s="238"/>
      <c r="K581" s="232" t="s">
        <v>35</v>
      </c>
      <c r="L581" s="233"/>
      <c r="M581" s="237"/>
      <c r="N581" s="238"/>
      <c r="O581" s="10"/>
    </row>
    <row r="582" spans="1:15" ht="15.75" customHeight="1" x14ac:dyDescent="0.3">
      <c r="A582" s="9"/>
      <c r="B582" s="102"/>
      <c r="C582" s="16"/>
      <c r="D582" s="67" t="s">
        <v>34</v>
      </c>
      <c r="E582" s="224"/>
      <c r="F582" s="225"/>
      <c r="G582" s="225"/>
      <c r="H582" s="225"/>
      <c r="I582" s="225"/>
      <c r="J582" s="225"/>
      <c r="K582" s="225"/>
      <c r="L582" s="225"/>
      <c r="M582" s="225"/>
      <c r="N582" s="226"/>
      <c r="O582" s="10"/>
    </row>
    <row r="583" spans="1:15" ht="15.75" customHeight="1" x14ac:dyDescent="0.3">
      <c r="A583" s="9"/>
      <c r="B583" s="103"/>
      <c r="C583" s="16"/>
      <c r="D583" s="67" t="s">
        <v>52</v>
      </c>
      <c r="E583" s="224"/>
      <c r="F583" s="225"/>
      <c r="G583" s="225"/>
      <c r="H583" s="225"/>
      <c r="I583" s="225"/>
      <c r="J583" s="225"/>
      <c r="K583" s="225"/>
      <c r="L583" s="225"/>
      <c r="M583" s="225"/>
      <c r="N583" s="226"/>
      <c r="O583" s="10"/>
    </row>
    <row r="584" spans="1:15" ht="1.5" customHeight="1" x14ac:dyDescent="0.3">
      <c r="A584" s="11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4"/>
    </row>
    <row r="585" spans="1:15" ht="5.0999999999999996" customHeight="1" x14ac:dyDescent="0.3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</row>
    <row r="586" spans="1:15" ht="1.5" customHeight="1" x14ac:dyDescent="0.3">
      <c r="A586" s="6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8"/>
    </row>
    <row r="587" spans="1:15" ht="15.75" customHeight="1" x14ac:dyDescent="0.3">
      <c r="A587" s="9"/>
      <c r="B587" s="101" t="s">
        <v>47</v>
      </c>
      <c r="C587" s="16"/>
      <c r="D587" s="67" t="s">
        <v>51</v>
      </c>
      <c r="E587" s="224"/>
      <c r="F587" s="225"/>
      <c r="G587" s="225"/>
      <c r="H587" s="225"/>
      <c r="I587" s="225"/>
      <c r="J587" s="225"/>
      <c r="K587" s="225"/>
      <c r="L587" s="225"/>
      <c r="M587" s="225"/>
      <c r="N587" s="226"/>
      <c r="O587" s="10"/>
    </row>
    <row r="588" spans="1:15" ht="15.75" customHeight="1" x14ac:dyDescent="0.3">
      <c r="A588" s="9"/>
      <c r="B588" s="102"/>
      <c r="C588" s="16"/>
      <c r="D588" s="67" t="s">
        <v>48</v>
      </c>
      <c r="E588" s="227"/>
      <c r="F588" s="228"/>
      <c r="G588" s="228"/>
      <c r="H588" s="228"/>
      <c r="I588" s="228"/>
      <c r="J588" s="228"/>
      <c r="K588" s="228"/>
      <c r="L588" s="228"/>
      <c r="M588" s="228"/>
      <c r="N588" s="229"/>
      <c r="O588" s="10"/>
    </row>
    <row r="589" spans="1:15" ht="15.75" customHeight="1" x14ac:dyDescent="0.3">
      <c r="A589" s="9"/>
      <c r="B589" s="102"/>
      <c r="C589" s="16"/>
      <c r="D589" s="67" t="s">
        <v>49</v>
      </c>
      <c r="E589" s="224"/>
      <c r="F589" s="225"/>
      <c r="G589" s="225"/>
      <c r="H589" s="225"/>
      <c r="I589" s="225"/>
      <c r="J589" s="225"/>
      <c r="K589" s="225"/>
      <c r="L589" s="225"/>
      <c r="M589" s="225"/>
      <c r="N589" s="226"/>
      <c r="O589" s="10"/>
    </row>
    <row r="590" spans="1:15" ht="15.75" customHeight="1" x14ac:dyDescent="0.3">
      <c r="A590" s="9"/>
      <c r="B590" s="102"/>
      <c r="C590" s="16"/>
      <c r="D590" s="67" t="s">
        <v>50</v>
      </c>
      <c r="E590" s="230"/>
      <c r="F590" s="231"/>
      <c r="G590" s="232" t="s">
        <v>41</v>
      </c>
      <c r="H590" s="233"/>
      <c r="I590" s="230"/>
      <c r="J590" s="231"/>
      <c r="K590" s="232" t="s">
        <v>42</v>
      </c>
      <c r="L590" s="233"/>
      <c r="M590" s="230"/>
      <c r="N590" s="231"/>
      <c r="O590" s="10"/>
    </row>
    <row r="591" spans="1:15" ht="15.75" customHeight="1" x14ac:dyDescent="0.3">
      <c r="A591" s="9"/>
      <c r="B591" s="102"/>
      <c r="C591" s="16"/>
      <c r="D591" s="234" t="s">
        <v>54</v>
      </c>
      <c r="E591" s="68" t="s">
        <v>38</v>
      </c>
      <c r="F591" s="237"/>
      <c r="G591" s="238"/>
      <c r="H591" s="68" t="s">
        <v>39</v>
      </c>
      <c r="I591" s="237"/>
      <c r="J591" s="238"/>
      <c r="K591" s="68" t="s">
        <v>53</v>
      </c>
      <c r="L591" s="237"/>
      <c r="M591" s="239"/>
      <c r="N591" s="238"/>
      <c r="O591" s="10"/>
    </row>
    <row r="592" spans="1:15" ht="15.75" customHeight="1" x14ac:dyDescent="0.3">
      <c r="A592" s="9"/>
      <c r="B592" s="102"/>
      <c r="C592" s="16"/>
      <c r="D592" s="235"/>
      <c r="E592" s="68" t="s">
        <v>37</v>
      </c>
      <c r="F592" s="224"/>
      <c r="G592" s="225"/>
      <c r="H592" s="225"/>
      <c r="I592" s="225"/>
      <c r="J592" s="225"/>
      <c r="K592" s="225"/>
      <c r="L592" s="225"/>
      <c r="M592" s="225"/>
      <c r="N592" s="226"/>
      <c r="O592" s="10"/>
    </row>
    <row r="593" spans="1:15" ht="15.75" customHeight="1" x14ac:dyDescent="0.3">
      <c r="A593" s="9"/>
      <c r="B593" s="103"/>
      <c r="C593" s="16"/>
      <c r="D593" s="236"/>
      <c r="E593" s="68" t="s">
        <v>40</v>
      </c>
      <c r="F593" s="224"/>
      <c r="G593" s="225"/>
      <c r="H593" s="225"/>
      <c r="I593" s="225"/>
      <c r="J593" s="225"/>
      <c r="K593" s="225"/>
      <c r="L593" s="225"/>
      <c r="M593" s="225"/>
      <c r="N593" s="226"/>
      <c r="O593" s="10"/>
    </row>
    <row r="594" spans="1:15" ht="1.5" customHeight="1" x14ac:dyDescent="0.3">
      <c r="A594" s="11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4"/>
    </row>
    <row r="595" spans="1:15" ht="31.5" x14ac:dyDescent="0.3">
      <c r="B595" s="144" t="s">
        <v>183</v>
      </c>
      <c r="C595" s="144"/>
      <c r="D595" s="144"/>
      <c r="E595" s="144"/>
      <c r="F595" s="144"/>
      <c r="G595" s="144"/>
      <c r="H595" s="144"/>
      <c r="I595" s="144"/>
      <c r="J595" s="144"/>
      <c r="K595" s="144"/>
      <c r="L595" s="144"/>
      <c r="M595" s="144"/>
      <c r="N595" s="144"/>
    </row>
    <row r="596" spans="1:15" ht="11.25" customHeight="1" x14ac:dyDescent="0.3"/>
    <row r="597" spans="1:15" ht="15" customHeight="1" x14ac:dyDescent="0.3">
      <c r="B597" s="146" t="s">
        <v>184</v>
      </c>
      <c r="C597" s="146"/>
      <c r="D597" s="146"/>
      <c r="E597" s="146"/>
      <c r="F597" s="146"/>
      <c r="G597" s="146"/>
      <c r="H597" s="146"/>
      <c r="I597" s="146"/>
      <c r="J597" s="146"/>
      <c r="K597" s="146"/>
      <c r="L597" s="146"/>
      <c r="M597" s="146"/>
      <c r="N597" s="146"/>
    </row>
    <row r="598" spans="1:15" ht="15" customHeight="1" x14ac:dyDescent="0.3">
      <c r="B598" s="146" t="s">
        <v>55</v>
      </c>
      <c r="C598" s="146"/>
      <c r="D598" s="146"/>
      <c r="E598" s="146"/>
      <c r="F598" s="146"/>
      <c r="G598" s="146"/>
      <c r="H598" s="146"/>
      <c r="I598" s="146"/>
      <c r="J598" s="146"/>
      <c r="K598" s="146"/>
      <c r="L598" s="146"/>
      <c r="M598" s="146"/>
      <c r="N598" s="146"/>
    </row>
    <row r="599" spans="1:15" ht="15" customHeight="1" x14ac:dyDescent="0.3">
      <c r="B599" s="146" t="s">
        <v>56</v>
      </c>
      <c r="C599" s="146"/>
      <c r="D599" s="146"/>
      <c r="E599" s="146"/>
      <c r="F599" s="146"/>
      <c r="G599" s="146"/>
      <c r="H599" s="146"/>
      <c r="I599" s="146"/>
      <c r="J599" s="146"/>
      <c r="K599" s="146"/>
      <c r="L599" s="146"/>
      <c r="M599" s="146"/>
      <c r="N599" s="146"/>
    </row>
    <row r="600" spans="1:15" ht="7.5" customHeight="1" thickBot="1" x14ac:dyDescent="0.3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5" ht="22.5" customHeight="1" x14ac:dyDescent="0.3">
      <c r="A601" s="4"/>
      <c r="B601" s="147" t="s">
        <v>16</v>
      </c>
      <c r="C601" s="147"/>
      <c r="D601" s="147"/>
      <c r="E601" s="147"/>
      <c r="F601" s="147"/>
      <c r="G601" s="147"/>
      <c r="H601" s="147"/>
      <c r="I601" s="148"/>
      <c r="J601" s="149" t="s">
        <v>58</v>
      </c>
      <c r="K601" s="150"/>
      <c r="L601" s="147" t="s">
        <v>4</v>
      </c>
      <c r="M601" s="147"/>
      <c r="N601" s="147"/>
      <c r="O601" s="4"/>
    </row>
    <row r="602" spans="1:15" ht="22.5" customHeight="1" thickBot="1" x14ac:dyDescent="0.35">
      <c r="A602" s="5"/>
      <c r="B602" s="151" t="s">
        <v>15</v>
      </c>
      <c r="C602" s="151"/>
      <c r="D602" s="151"/>
      <c r="E602" s="151"/>
      <c r="F602" s="151"/>
      <c r="G602" s="151"/>
      <c r="H602" s="151"/>
      <c r="I602" s="152"/>
      <c r="J602" s="153" t="s">
        <v>57</v>
      </c>
      <c r="K602" s="154"/>
      <c r="L602" s="268" t="s">
        <v>189</v>
      </c>
      <c r="M602" s="268"/>
      <c r="N602" s="268"/>
      <c r="O602" s="5"/>
    </row>
    <row r="603" spans="1:15" ht="10.5" customHeight="1" x14ac:dyDescent="0.3"/>
    <row r="604" spans="1:15" ht="1.5" customHeight="1" x14ac:dyDescent="0.3">
      <c r="A604" s="6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8"/>
    </row>
    <row r="605" spans="1:15" ht="15.75" customHeight="1" x14ac:dyDescent="0.3">
      <c r="A605" s="9"/>
      <c r="B605" s="101" t="s">
        <v>43</v>
      </c>
      <c r="C605" s="156"/>
      <c r="D605" s="67" t="s">
        <v>13</v>
      </c>
      <c r="E605" s="255"/>
      <c r="F605" s="256"/>
      <c r="G605" s="256"/>
      <c r="H605" s="256"/>
      <c r="I605" s="256"/>
      <c r="J605" s="257"/>
      <c r="K605" s="232" t="s">
        <v>10</v>
      </c>
      <c r="L605" s="233"/>
      <c r="M605" s="261"/>
      <c r="N605" s="262"/>
      <c r="O605" s="10"/>
    </row>
    <row r="606" spans="1:15" ht="15.75" customHeight="1" x14ac:dyDescent="0.3">
      <c r="A606" s="9"/>
      <c r="B606" s="115"/>
      <c r="C606" s="156"/>
      <c r="D606" s="67" t="s">
        <v>7</v>
      </c>
      <c r="E606" s="255"/>
      <c r="F606" s="256"/>
      <c r="G606" s="256"/>
      <c r="H606" s="256"/>
      <c r="I606" s="256"/>
      <c r="J606" s="257"/>
      <c r="K606" s="232" t="s">
        <v>9</v>
      </c>
      <c r="L606" s="233"/>
      <c r="M606" s="261" t="s">
        <v>63</v>
      </c>
      <c r="N606" s="262"/>
      <c r="O606" s="10"/>
    </row>
    <row r="607" spans="1:15" ht="15.75" customHeight="1" x14ac:dyDescent="0.3">
      <c r="A607" s="9"/>
      <c r="B607" s="115"/>
      <c r="C607" s="156"/>
      <c r="D607" s="67" t="s">
        <v>11</v>
      </c>
      <c r="E607" s="255"/>
      <c r="F607" s="256"/>
      <c r="G607" s="256"/>
      <c r="H607" s="257"/>
      <c r="I607" s="232" t="s">
        <v>1</v>
      </c>
      <c r="J607" s="233"/>
      <c r="K607" s="261"/>
      <c r="L607" s="263"/>
      <c r="M607" s="263"/>
      <c r="N607" s="262"/>
      <c r="O607" s="10"/>
    </row>
    <row r="608" spans="1:15" ht="15.75" customHeight="1" x14ac:dyDescent="0.3">
      <c r="A608" s="9"/>
      <c r="B608" s="115"/>
      <c r="C608" s="156"/>
      <c r="D608" s="67" t="s">
        <v>12</v>
      </c>
      <c r="E608" s="255"/>
      <c r="F608" s="256"/>
      <c r="G608" s="256"/>
      <c r="H608" s="256"/>
      <c r="I608" s="256"/>
      <c r="J608" s="256"/>
      <c r="K608" s="256"/>
      <c r="L608" s="256"/>
      <c r="M608" s="256"/>
      <c r="N608" s="257"/>
      <c r="O608" s="10"/>
    </row>
    <row r="609" spans="1:15" ht="15.75" customHeight="1" x14ac:dyDescent="0.3">
      <c r="A609" s="9"/>
      <c r="B609" s="115"/>
      <c r="C609" s="156"/>
      <c r="D609" s="67" t="s">
        <v>3</v>
      </c>
      <c r="E609" s="261"/>
      <c r="F609" s="263"/>
      <c r="G609" s="263"/>
      <c r="H609" s="262"/>
      <c r="I609" s="232" t="s">
        <v>2</v>
      </c>
      <c r="J609" s="233"/>
      <c r="K609" s="261"/>
      <c r="L609" s="263"/>
      <c r="M609" s="263"/>
      <c r="N609" s="262"/>
      <c r="O609" s="10"/>
    </row>
    <row r="610" spans="1:15" ht="15.75" customHeight="1" x14ac:dyDescent="0.3">
      <c r="A610" s="9"/>
      <c r="B610" s="115"/>
      <c r="C610" s="156"/>
      <c r="D610" s="67" t="s">
        <v>5</v>
      </c>
      <c r="E610" s="264" t="s">
        <v>62</v>
      </c>
      <c r="F610" s="265"/>
      <c r="G610" s="232" t="s">
        <v>14</v>
      </c>
      <c r="H610" s="233"/>
      <c r="I610" s="266" t="s">
        <v>175</v>
      </c>
      <c r="J610" s="267"/>
      <c r="K610" s="232" t="s">
        <v>8</v>
      </c>
      <c r="L610" s="233"/>
      <c r="M610" s="266" t="s">
        <v>175</v>
      </c>
      <c r="N610" s="267"/>
      <c r="O610" s="10"/>
    </row>
    <row r="611" spans="1:15" ht="15.75" customHeight="1" x14ac:dyDescent="0.3">
      <c r="A611" s="9"/>
      <c r="B611" s="115"/>
      <c r="C611" s="156"/>
      <c r="D611" s="67" t="s">
        <v>0</v>
      </c>
      <c r="E611" s="255"/>
      <c r="F611" s="256"/>
      <c r="G611" s="256"/>
      <c r="H611" s="256"/>
      <c r="I611" s="256"/>
      <c r="J611" s="256"/>
      <c r="K611" s="256"/>
      <c r="L611" s="256"/>
      <c r="M611" s="256"/>
      <c r="N611" s="257"/>
      <c r="O611" s="10"/>
    </row>
    <row r="612" spans="1:15" ht="15.75" customHeight="1" x14ac:dyDescent="0.3">
      <c r="A612" s="9"/>
      <c r="B612" s="116"/>
      <c r="C612" s="156"/>
      <c r="D612" s="67" t="s">
        <v>6</v>
      </c>
      <c r="E612" s="255"/>
      <c r="F612" s="256"/>
      <c r="G612" s="256"/>
      <c r="H612" s="256"/>
      <c r="I612" s="256"/>
      <c r="J612" s="256"/>
      <c r="K612" s="256"/>
      <c r="L612" s="256"/>
      <c r="M612" s="256"/>
      <c r="N612" s="257"/>
      <c r="O612" s="10"/>
    </row>
    <row r="613" spans="1:15" ht="1.5" customHeight="1" x14ac:dyDescent="0.3">
      <c r="A613" s="11"/>
      <c r="B613" s="12"/>
      <c r="C613" s="12"/>
      <c r="D613" s="12"/>
      <c r="E613" s="12"/>
      <c r="F613" s="13"/>
      <c r="G613" s="13"/>
      <c r="H613" s="13"/>
      <c r="I613" s="13"/>
      <c r="J613" s="13"/>
      <c r="K613" s="13"/>
      <c r="L613" s="13"/>
      <c r="M613" s="13"/>
      <c r="N613" s="12"/>
      <c r="O613" s="14"/>
    </row>
    <row r="614" spans="1:15" ht="5.0999999999999996" customHeight="1" x14ac:dyDescent="0.3">
      <c r="F614" s="2"/>
      <c r="G614" s="2"/>
      <c r="H614" s="2"/>
      <c r="I614" s="2"/>
      <c r="J614" s="2"/>
      <c r="K614" s="2"/>
      <c r="L614" s="2"/>
      <c r="M614" s="2"/>
    </row>
    <row r="615" spans="1:15" ht="1.5" customHeight="1" x14ac:dyDescent="0.3">
      <c r="A615" s="6"/>
      <c r="B615" s="7"/>
      <c r="C615" s="7"/>
      <c r="D615" s="7"/>
      <c r="E615" s="7"/>
      <c r="F615" s="15"/>
      <c r="G615" s="15"/>
      <c r="H615" s="15"/>
      <c r="I615" s="15"/>
      <c r="J615" s="15"/>
      <c r="K615" s="15"/>
      <c r="L615" s="15"/>
      <c r="M615" s="15"/>
      <c r="N615" s="7"/>
      <c r="O615" s="8"/>
    </row>
    <row r="616" spans="1:15" ht="6" customHeight="1" x14ac:dyDescent="0.3">
      <c r="A616" s="9"/>
      <c r="B616" s="101" t="s">
        <v>44</v>
      </c>
      <c r="C616" s="16"/>
      <c r="D616" s="246"/>
      <c r="E616" s="247"/>
      <c r="F616" s="247"/>
      <c r="G616" s="247"/>
      <c r="H616" s="247"/>
      <c r="I616" s="247"/>
      <c r="J616" s="247"/>
      <c r="K616" s="247"/>
      <c r="L616" s="247"/>
      <c r="M616" s="247"/>
      <c r="N616" s="248"/>
      <c r="O616" s="10"/>
    </row>
    <row r="617" spans="1:15" ht="65.25" customHeight="1" x14ac:dyDescent="0.3">
      <c r="A617" s="9"/>
      <c r="B617" s="115"/>
      <c r="C617" s="16"/>
      <c r="D617" s="249" t="s">
        <v>176</v>
      </c>
      <c r="E617" s="250"/>
      <c r="F617" s="250"/>
      <c r="G617" s="250"/>
      <c r="H617" s="250"/>
      <c r="I617" s="250"/>
      <c r="J617" s="250"/>
      <c r="K617" s="250"/>
      <c r="L617" s="250"/>
      <c r="M617" s="250"/>
      <c r="N617" s="251"/>
      <c r="O617" s="10"/>
    </row>
    <row r="618" spans="1:15" ht="6" customHeight="1" x14ac:dyDescent="0.3">
      <c r="A618" s="9"/>
      <c r="B618" s="116"/>
      <c r="C618" s="16"/>
      <c r="D618" s="252"/>
      <c r="E618" s="253"/>
      <c r="F618" s="253"/>
      <c r="G618" s="253"/>
      <c r="H618" s="253"/>
      <c r="I618" s="253"/>
      <c r="J618" s="253"/>
      <c r="K618" s="253"/>
      <c r="L618" s="253"/>
      <c r="M618" s="253"/>
      <c r="N618" s="254"/>
      <c r="O618" s="10"/>
    </row>
    <row r="619" spans="1:15" ht="1.5" customHeight="1" x14ac:dyDescent="0.3">
      <c r="A619" s="11"/>
      <c r="B619" s="12"/>
      <c r="C619" s="12"/>
      <c r="D619" s="12"/>
      <c r="E619" s="12"/>
      <c r="F619" s="13"/>
      <c r="G619" s="13"/>
      <c r="H619" s="13"/>
      <c r="I619" s="13"/>
      <c r="J619" s="13"/>
      <c r="K619" s="13"/>
      <c r="L619" s="13"/>
      <c r="M619" s="13"/>
      <c r="N619" s="12"/>
      <c r="O619" s="14"/>
    </row>
    <row r="620" spans="1:15" ht="5.0999999999999996" customHeight="1" x14ac:dyDescent="0.3">
      <c r="F620" s="2"/>
      <c r="G620" s="2"/>
      <c r="H620" s="2"/>
      <c r="I620" s="2"/>
      <c r="J620" s="2"/>
      <c r="K620" s="2"/>
      <c r="L620" s="2"/>
      <c r="M620" s="2"/>
    </row>
    <row r="621" spans="1:15" ht="1.5" customHeight="1" x14ac:dyDescent="0.3">
      <c r="A621" s="6"/>
      <c r="B621" s="7"/>
      <c r="C621" s="7"/>
      <c r="D621" s="7"/>
      <c r="E621" s="7"/>
      <c r="F621" s="15"/>
      <c r="G621" s="15"/>
      <c r="H621" s="15"/>
      <c r="I621" s="15"/>
      <c r="J621" s="15"/>
      <c r="K621" s="15"/>
      <c r="L621" s="15"/>
      <c r="M621" s="15"/>
      <c r="N621" s="7"/>
      <c r="O621" s="8"/>
    </row>
    <row r="622" spans="1:15" ht="15.75" customHeight="1" x14ac:dyDescent="0.3">
      <c r="A622" s="9"/>
      <c r="B622" s="101" t="s">
        <v>45</v>
      </c>
      <c r="C622" s="16"/>
      <c r="D622" s="67" t="s">
        <v>19</v>
      </c>
      <c r="E622" s="255"/>
      <c r="F622" s="256"/>
      <c r="G622" s="256"/>
      <c r="H622" s="256"/>
      <c r="I622" s="256"/>
      <c r="J622" s="256"/>
      <c r="K622" s="256"/>
      <c r="L622" s="256"/>
      <c r="M622" s="256"/>
      <c r="N622" s="257"/>
      <c r="O622" s="10"/>
    </row>
    <row r="623" spans="1:15" ht="15.75" customHeight="1" x14ac:dyDescent="0.3">
      <c r="A623" s="9"/>
      <c r="B623" s="102"/>
      <c r="C623" s="16"/>
      <c r="D623" s="234" t="s">
        <v>20</v>
      </c>
      <c r="E623" s="258" t="s">
        <v>17</v>
      </c>
      <c r="F623" s="259"/>
      <c r="G623" s="259"/>
      <c r="H623" s="259"/>
      <c r="I623" s="259"/>
      <c r="J623" s="259"/>
      <c r="K623" s="259"/>
      <c r="L623" s="259"/>
      <c r="M623" s="259"/>
      <c r="N623" s="260"/>
      <c r="O623" s="10"/>
    </row>
    <row r="624" spans="1:15" ht="15.75" customHeight="1" x14ac:dyDescent="0.3">
      <c r="A624" s="9"/>
      <c r="B624" s="102"/>
      <c r="C624" s="16"/>
      <c r="D624" s="236"/>
      <c r="E624" s="258" t="s">
        <v>18</v>
      </c>
      <c r="F624" s="259"/>
      <c r="G624" s="259"/>
      <c r="H624" s="259"/>
      <c r="I624" s="259"/>
      <c r="J624" s="259"/>
      <c r="K624" s="259"/>
      <c r="L624" s="259"/>
      <c r="M624" s="259"/>
      <c r="N624" s="260"/>
      <c r="O624" s="10"/>
    </row>
    <row r="625" spans="1:15" ht="15.75" customHeight="1" x14ac:dyDescent="0.3">
      <c r="A625" s="9"/>
      <c r="B625" s="102"/>
      <c r="C625" s="16"/>
      <c r="D625" s="234" t="s">
        <v>21</v>
      </c>
      <c r="E625" s="258" t="s">
        <v>17</v>
      </c>
      <c r="F625" s="259"/>
      <c r="G625" s="259"/>
      <c r="H625" s="259"/>
      <c r="I625" s="259"/>
      <c r="J625" s="259"/>
      <c r="K625" s="259"/>
      <c r="L625" s="259"/>
      <c r="M625" s="259"/>
      <c r="N625" s="260"/>
      <c r="O625" s="10"/>
    </row>
    <row r="626" spans="1:15" ht="15.75" customHeight="1" x14ac:dyDescent="0.3">
      <c r="A626" s="9"/>
      <c r="B626" s="102"/>
      <c r="C626" s="16"/>
      <c r="D626" s="236"/>
      <c r="E626" s="258" t="s">
        <v>18</v>
      </c>
      <c r="F626" s="259"/>
      <c r="G626" s="259"/>
      <c r="H626" s="259"/>
      <c r="I626" s="259"/>
      <c r="J626" s="259"/>
      <c r="K626" s="259"/>
      <c r="L626" s="259"/>
      <c r="M626" s="259"/>
      <c r="N626" s="260"/>
      <c r="O626" s="10"/>
    </row>
    <row r="627" spans="1:15" ht="15.75" customHeight="1" x14ac:dyDescent="0.3">
      <c r="A627" s="9"/>
      <c r="B627" s="102"/>
      <c r="C627" s="16"/>
      <c r="D627" s="67" t="s">
        <v>22</v>
      </c>
      <c r="E627" s="255"/>
      <c r="F627" s="256"/>
      <c r="G627" s="256"/>
      <c r="H627" s="256"/>
      <c r="I627" s="256"/>
      <c r="J627" s="256"/>
      <c r="K627" s="256"/>
      <c r="L627" s="256"/>
      <c r="M627" s="256"/>
      <c r="N627" s="257"/>
      <c r="O627" s="10"/>
    </row>
    <row r="628" spans="1:15" ht="15.75" customHeight="1" x14ac:dyDescent="0.3">
      <c r="A628" s="9"/>
      <c r="B628" s="102"/>
      <c r="C628" s="16"/>
      <c r="D628" s="67" t="s">
        <v>23</v>
      </c>
      <c r="E628" s="261" t="s">
        <v>169</v>
      </c>
      <c r="F628" s="262"/>
      <c r="G628" s="261" t="s">
        <v>168</v>
      </c>
      <c r="H628" s="262"/>
      <c r="I628" s="232" t="s">
        <v>59</v>
      </c>
      <c r="J628" s="233"/>
      <c r="K628" s="237" t="s">
        <v>60</v>
      </c>
      <c r="L628" s="239"/>
      <c r="M628" s="239"/>
      <c r="N628" s="238"/>
      <c r="O628" s="10"/>
    </row>
    <row r="629" spans="1:15" ht="15.75" customHeight="1" x14ac:dyDescent="0.3">
      <c r="A629" s="9"/>
      <c r="B629" s="103"/>
      <c r="C629" s="16"/>
      <c r="D629" s="67" t="s">
        <v>24</v>
      </c>
      <c r="E629" s="237"/>
      <c r="F629" s="239"/>
      <c r="G629" s="239"/>
      <c r="H629" s="238"/>
      <c r="I629" s="232" t="s">
        <v>25</v>
      </c>
      <c r="J629" s="233"/>
      <c r="K629" s="237"/>
      <c r="L629" s="239"/>
      <c r="M629" s="239"/>
      <c r="N629" s="238"/>
      <c r="O629" s="10"/>
    </row>
    <row r="630" spans="1:15" ht="1.5" customHeight="1" x14ac:dyDescent="0.3">
      <c r="A630" s="11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4"/>
    </row>
    <row r="631" spans="1:15" ht="5.0999999999999996" customHeight="1" x14ac:dyDescent="0.3"/>
    <row r="632" spans="1:15" ht="1.5" customHeight="1" x14ac:dyDescent="0.3">
      <c r="A632" s="6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8"/>
    </row>
    <row r="633" spans="1:15" ht="15.75" customHeight="1" x14ac:dyDescent="0.3">
      <c r="A633" s="9"/>
      <c r="B633" s="101" t="s">
        <v>46</v>
      </c>
      <c r="C633" s="16"/>
      <c r="D633" s="240" t="s">
        <v>26</v>
      </c>
      <c r="E633" s="68" t="s">
        <v>27</v>
      </c>
      <c r="F633" s="242">
        <v>0</v>
      </c>
      <c r="G633" s="243"/>
      <c r="H633" s="68" t="s">
        <v>32</v>
      </c>
      <c r="I633" s="224"/>
      <c r="J633" s="225"/>
      <c r="K633" s="225"/>
      <c r="L633" s="225"/>
      <c r="M633" s="225"/>
      <c r="N633" s="226"/>
      <c r="O633" s="10"/>
    </row>
    <row r="634" spans="1:15" ht="15.75" customHeight="1" x14ac:dyDescent="0.3">
      <c r="A634" s="9"/>
      <c r="B634" s="102"/>
      <c r="C634" s="16"/>
      <c r="D634" s="241"/>
      <c r="E634" s="68" t="s">
        <v>28</v>
      </c>
      <c r="F634" s="244">
        <v>0</v>
      </c>
      <c r="G634" s="245"/>
      <c r="H634" s="68" t="s">
        <v>30</v>
      </c>
      <c r="I634" s="112"/>
      <c r="J634" s="113"/>
      <c r="K634" s="68" t="s">
        <v>36</v>
      </c>
      <c r="L634" s="224"/>
      <c r="M634" s="225"/>
      <c r="N634" s="226"/>
      <c r="O634" s="10"/>
    </row>
    <row r="635" spans="1:15" ht="15.75" customHeight="1" x14ac:dyDescent="0.3">
      <c r="A635" s="9"/>
      <c r="B635" s="102"/>
      <c r="C635" s="16"/>
      <c r="D635" s="67" t="s">
        <v>29</v>
      </c>
      <c r="E635" s="68" t="s">
        <v>31</v>
      </c>
      <c r="F635" s="237" t="s">
        <v>61</v>
      </c>
      <c r="G635" s="238"/>
      <c r="H635" s="68" t="s">
        <v>33</v>
      </c>
      <c r="I635" s="237" t="s">
        <v>61</v>
      </c>
      <c r="J635" s="238"/>
      <c r="K635" s="232" t="s">
        <v>35</v>
      </c>
      <c r="L635" s="233"/>
      <c r="M635" s="237"/>
      <c r="N635" s="238"/>
      <c r="O635" s="10"/>
    </row>
    <row r="636" spans="1:15" ht="15.75" customHeight="1" x14ac:dyDescent="0.3">
      <c r="A636" s="9"/>
      <c r="B636" s="102"/>
      <c r="C636" s="16"/>
      <c r="D636" s="67" t="s">
        <v>34</v>
      </c>
      <c r="E636" s="224"/>
      <c r="F636" s="225"/>
      <c r="G636" s="225"/>
      <c r="H636" s="225"/>
      <c r="I636" s="225"/>
      <c r="J636" s="225"/>
      <c r="K636" s="225"/>
      <c r="L636" s="225"/>
      <c r="M636" s="225"/>
      <c r="N636" s="226"/>
      <c r="O636" s="10"/>
    </row>
    <row r="637" spans="1:15" ht="15.75" customHeight="1" x14ac:dyDescent="0.3">
      <c r="A637" s="9"/>
      <c r="B637" s="103"/>
      <c r="C637" s="16"/>
      <c r="D637" s="67" t="s">
        <v>52</v>
      </c>
      <c r="E637" s="224"/>
      <c r="F637" s="225"/>
      <c r="G637" s="225"/>
      <c r="H637" s="225"/>
      <c r="I637" s="225"/>
      <c r="J637" s="225"/>
      <c r="K637" s="225"/>
      <c r="L637" s="225"/>
      <c r="M637" s="225"/>
      <c r="N637" s="226"/>
      <c r="O637" s="10"/>
    </row>
    <row r="638" spans="1:15" ht="1.5" customHeight="1" x14ac:dyDescent="0.3">
      <c r="A638" s="11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4"/>
    </row>
    <row r="639" spans="1:15" ht="5.0999999999999996" customHeight="1" x14ac:dyDescent="0.3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</row>
    <row r="640" spans="1:15" ht="1.5" customHeight="1" x14ac:dyDescent="0.3">
      <c r="A640" s="6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8"/>
    </row>
    <row r="641" spans="1:15" ht="15.75" customHeight="1" x14ac:dyDescent="0.3">
      <c r="A641" s="9"/>
      <c r="B641" s="101" t="s">
        <v>47</v>
      </c>
      <c r="C641" s="16"/>
      <c r="D641" s="67" t="s">
        <v>51</v>
      </c>
      <c r="E641" s="224"/>
      <c r="F641" s="225"/>
      <c r="G641" s="225"/>
      <c r="H641" s="225"/>
      <c r="I641" s="225"/>
      <c r="J641" s="225"/>
      <c r="K641" s="225"/>
      <c r="L641" s="225"/>
      <c r="M641" s="225"/>
      <c r="N641" s="226"/>
      <c r="O641" s="10"/>
    </row>
    <row r="642" spans="1:15" ht="15.75" customHeight="1" x14ac:dyDescent="0.3">
      <c r="A642" s="9"/>
      <c r="B642" s="102"/>
      <c r="C642" s="16"/>
      <c r="D642" s="67" t="s">
        <v>48</v>
      </c>
      <c r="E642" s="227"/>
      <c r="F642" s="228"/>
      <c r="G642" s="228"/>
      <c r="H642" s="228"/>
      <c r="I642" s="228"/>
      <c r="J642" s="228"/>
      <c r="K642" s="228"/>
      <c r="L642" s="228"/>
      <c r="M642" s="228"/>
      <c r="N642" s="229"/>
      <c r="O642" s="10"/>
    </row>
    <row r="643" spans="1:15" ht="15.75" customHeight="1" x14ac:dyDescent="0.3">
      <c r="A643" s="9"/>
      <c r="B643" s="102"/>
      <c r="C643" s="16"/>
      <c r="D643" s="67" t="s">
        <v>49</v>
      </c>
      <c r="E643" s="224"/>
      <c r="F643" s="225"/>
      <c r="G643" s="225"/>
      <c r="H643" s="225"/>
      <c r="I643" s="225"/>
      <c r="J643" s="225"/>
      <c r="K643" s="225"/>
      <c r="L643" s="225"/>
      <c r="M643" s="225"/>
      <c r="N643" s="226"/>
      <c r="O643" s="10"/>
    </row>
    <row r="644" spans="1:15" ht="15.75" customHeight="1" x14ac:dyDescent="0.3">
      <c r="A644" s="9"/>
      <c r="B644" s="102"/>
      <c r="C644" s="16"/>
      <c r="D644" s="67" t="s">
        <v>50</v>
      </c>
      <c r="E644" s="230"/>
      <c r="F644" s="231"/>
      <c r="G644" s="232" t="s">
        <v>41</v>
      </c>
      <c r="H644" s="233"/>
      <c r="I644" s="230"/>
      <c r="J644" s="231"/>
      <c r="K644" s="232" t="s">
        <v>42</v>
      </c>
      <c r="L644" s="233"/>
      <c r="M644" s="230"/>
      <c r="N644" s="231"/>
      <c r="O644" s="10"/>
    </row>
    <row r="645" spans="1:15" ht="15.75" customHeight="1" x14ac:dyDescent="0.3">
      <c r="A645" s="9"/>
      <c r="B645" s="102"/>
      <c r="C645" s="16"/>
      <c r="D645" s="234" t="s">
        <v>54</v>
      </c>
      <c r="E645" s="68" t="s">
        <v>38</v>
      </c>
      <c r="F645" s="237"/>
      <c r="G645" s="238"/>
      <c r="H645" s="68" t="s">
        <v>39</v>
      </c>
      <c r="I645" s="237"/>
      <c r="J645" s="238"/>
      <c r="K645" s="68" t="s">
        <v>53</v>
      </c>
      <c r="L645" s="237"/>
      <c r="M645" s="239"/>
      <c r="N645" s="238"/>
      <c r="O645" s="10"/>
    </row>
    <row r="646" spans="1:15" ht="15.75" customHeight="1" x14ac:dyDescent="0.3">
      <c r="A646" s="9"/>
      <c r="B646" s="102"/>
      <c r="C646" s="16"/>
      <c r="D646" s="235"/>
      <c r="E646" s="68" t="s">
        <v>37</v>
      </c>
      <c r="F646" s="224"/>
      <c r="G646" s="225"/>
      <c r="H646" s="225"/>
      <c r="I646" s="225"/>
      <c r="J646" s="225"/>
      <c r="K646" s="225"/>
      <c r="L646" s="225"/>
      <c r="M646" s="225"/>
      <c r="N646" s="226"/>
      <c r="O646" s="10"/>
    </row>
    <row r="647" spans="1:15" ht="15.75" customHeight="1" x14ac:dyDescent="0.3">
      <c r="A647" s="9"/>
      <c r="B647" s="103"/>
      <c r="C647" s="16"/>
      <c r="D647" s="236"/>
      <c r="E647" s="68" t="s">
        <v>40</v>
      </c>
      <c r="F647" s="224"/>
      <c r="G647" s="225"/>
      <c r="H647" s="225"/>
      <c r="I647" s="225"/>
      <c r="J647" s="225"/>
      <c r="K647" s="225"/>
      <c r="L647" s="225"/>
      <c r="M647" s="225"/>
      <c r="N647" s="226"/>
      <c r="O647" s="10"/>
    </row>
    <row r="648" spans="1:15" ht="1.5" customHeight="1" x14ac:dyDescent="0.3">
      <c r="A648" s="11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4"/>
    </row>
    <row r="649" spans="1:15" ht="31.5" x14ac:dyDescent="0.3">
      <c r="B649" s="144" t="s">
        <v>183</v>
      </c>
      <c r="C649" s="144"/>
      <c r="D649" s="144"/>
      <c r="E649" s="144"/>
      <c r="F649" s="144"/>
      <c r="G649" s="144"/>
      <c r="H649" s="144"/>
      <c r="I649" s="144"/>
      <c r="J649" s="144"/>
      <c r="K649" s="144"/>
      <c r="L649" s="144"/>
      <c r="M649" s="144"/>
      <c r="N649" s="144"/>
    </row>
    <row r="650" spans="1:15" ht="11.25" customHeight="1" x14ac:dyDescent="0.3"/>
    <row r="651" spans="1:15" ht="15" customHeight="1" x14ac:dyDescent="0.3">
      <c r="B651" s="146" t="s">
        <v>184</v>
      </c>
      <c r="C651" s="146"/>
      <c r="D651" s="146"/>
      <c r="E651" s="146"/>
      <c r="F651" s="146"/>
      <c r="G651" s="146"/>
      <c r="H651" s="146"/>
      <c r="I651" s="146"/>
      <c r="J651" s="146"/>
      <c r="K651" s="146"/>
      <c r="L651" s="146"/>
      <c r="M651" s="146"/>
      <c r="N651" s="146"/>
    </row>
    <row r="652" spans="1:15" ht="15" customHeight="1" x14ac:dyDescent="0.3">
      <c r="B652" s="146" t="s">
        <v>55</v>
      </c>
      <c r="C652" s="146"/>
      <c r="D652" s="146"/>
      <c r="E652" s="146"/>
      <c r="F652" s="146"/>
      <c r="G652" s="146"/>
      <c r="H652" s="146"/>
      <c r="I652" s="146"/>
      <c r="J652" s="146"/>
      <c r="K652" s="146"/>
      <c r="L652" s="146"/>
      <c r="M652" s="146"/>
      <c r="N652" s="146"/>
    </row>
    <row r="653" spans="1:15" ht="15" customHeight="1" x14ac:dyDescent="0.3">
      <c r="B653" s="146" t="s">
        <v>56</v>
      </c>
      <c r="C653" s="146"/>
      <c r="D653" s="146"/>
      <c r="E653" s="146"/>
      <c r="F653" s="146"/>
      <c r="G653" s="146"/>
      <c r="H653" s="146"/>
      <c r="I653" s="146"/>
      <c r="J653" s="146"/>
      <c r="K653" s="146"/>
      <c r="L653" s="146"/>
      <c r="M653" s="146"/>
      <c r="N653" s="146"/>
    </row>
    <row r="654" spans="1:15" ht="7.5" customHeight="1" thickBot="1" x14ac:dyDescent="0.35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5" ht="22.5" customHeight="1" x14ac:dyDescent="0.3">
      <c r="A655" s="4"/>
      <c r="B655" s="147" t="s">
        <v>16</v>
      </c>
      <c r="C655" s="147"/>
      <c r="D655" s="147"/>
      <c r="E655" s="147"/>
      <c r="F655" s="147"/>
      <c r="G655" s="147"/>
      <c r="H655" s="147"/>
      <c r="I655" s="148"/>
      <c r="J655" s="149" t="s">
        <v>58</v>
      </c>
      <c r="K655" s="150"/>
      <c r="L655" s="147" t="s">
        <v>4</v>
      </c>
      <c r="M655" s="147"/>
      <c r="N655" s="147"/>
      <c r="O655" s="4"/>
    </row>
    <row r="656" spans="1:15" ht="22.5" customHeight="1" thickBot="1" x14ac:dyDescent="0.35">
      <c r="A656" s="5"/>
      <c r="B656" s="151" t="s">
        <v>15</v>
      </c>
      <c r="C656" s="151"/>
      <c r="D656" s="151"/>
      <c r="E656" s="151"/>
      <c r="F656" s="151"/>
      <c r="G656" s="151"/>
      <c r="H656" s="151"/>
      <c r="I656" s="152"/>
      <c r="J656" s="153" t="s">
        <v>57</v>
      </c>
      <c r="K656" s="154"/>
      <c r="L656" s="268" t="s">
        <v>189</v>
      </c>
      <c r="M656" s="268"/>
      <c r="N656" s="268"/>
      <c r="O656" s="5"/>
    </row>
    <row r="657" spans="1:15" ht="10.5" customHeight="1" x14ac:dyDescent="0.3"/>
    <row r="658" spans="1:15" ht="1.5" customHeight="1" x14ac:dyDescent="0.3">
      <c r="A658" s="6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8"/>
    </row>
    <row r="659" spans="1:15" ht="15.75" customHeight="1" x14ac:dyDescent="0.3">
      <c r="A659" s="9"/>
      <c r="B659" s="101" t="s">
        <v>43</v>
      </c>
      <c r="C659" s="156"/>
      <c r="D659" s="67" t="s">
        <v>13</v>
      </c>
      <c r="E659" s="255"/>
      <c r="F659" s="256"/>
      <c r="G659" s="256"/>
      <c r="H659" s="256"/>
      <c r="I659" s="256"/>
      <c r="J659" s="257"/>
      <c r="K659" s="232" t="s">
        <v>10</v>
      </c>
      <c r="L659" s="233"/>
      <c r="M659" s="261"/>
      <c r="N659" s="262"/>
      <c r="O659" s="10"/>
    </row>
    <row r="660" spans="1:15" ht="15.75" customHeight="1" x14ac:dyDescent="0.3">
      <c r="A660" s="9"/>
      <c r="B660" s="115"/>
      <c r="C660" s="156"/>
      <c r="D660" s="67" t="s">
        <v>7</v>
      </c>
      <c r="E660" s="255"/>
      <c r="F660" s="256"/>
      <c r="G660" s="256"/>
      <c r="H660" s="256"/>
      <c r="I660" s="256"/>
      <c r="J660" s="257"/>
      <c r="K660" s="232" t="s">
        <v>9</v>
      </c>
      <c r="L660" s="233"/>
      <c r="M660" s="261" t="s">
        <v>63</v>
      </c>
      <c r="N660" s="262"/>
      <c r="O660" s="10"/>
    </row>
    <row r="661" spans="1:15" ht="15.75" customHeight="1" x14ac:dyDescent="0.3">
      <c r="A661" s="9"/>
      <c r="B661" s="115"/>
      <c r="C661" s="156"/>
      <c r="D661" s="67" t="s">
        <v>11</v>
      </c>
      <c r="E661" s="255"/>
      <c r="F661" s="256"/>
      <c r="G661" s="256"/>
      <c r="H661" s="257"/>
      <c r="I661" s="232" t="s">
        <v>1</v>
      </c>
      <c r="J661" s="233"/>
      <c r="K661" s="261"/>
      <c r="L661" s="263"/>
      <c r="M661" s="263"/>
      <c r="N661" s="262"/>
      <c r="O661" s="10"/>
    </row>
    <row r="662" spans="1:15" ht="15.75" customHeight="1" x14ac:dyDescent="0.3">
      <c r="A662" s="9"/>
      <c r="B662" s="115"/>
      <c r="C662" s="156"/>
      <c r="D662" s="67" t="s">
        <v>12</v>
      </c>
      <c r="E662" s="255"/>
      <c r="F662" s="256"/>
      <c r="G662" s="256"/>
      <c r="H662" s="256"/>
      <c r="I662" s="256"/>
      <c r="J662" s="256"/>
      <c r="K662" s="256"/>
      <c r="L662" s="256"/>
      <c r="M662" s="256"/>
      <c r="N662" s="257"/>
      <c r="O662" s="10"/>
    </row>
    <row r="663" spans="1:15" ht="15.75" customHeight="1" x14ac:dyDescent="0.3">
      <c r="A663" s="9"/>
      <c r="B663" s="115"/>
      <c r="C663" s="156"/>
      <c r="D663" s="67" t="s">
        <v>3</v>
      </c>
      <c r="E663" s="261"/>
      <c r="F663" s="263"/>
      <c r="G663" s="263"/>
      <c r="H663" s="262"/>
      <c r="I663" s="232" t="s">
        <v>2</v>
      </c>
      <c r="J663" s="233"/>
      <c r="K663" s="261"/>
      <c r="L663" s="263"/>
      <c r="M663" s="263"/>
      <c r="N663" s="262"/>
      <c r="O663" s="10"/>
    </row>
    <row r="664" spans="1:15" ht="15.75" customHeight="1" x14ac:dyDescent="0.3">
      <c r="A664" s="9"/>
      <c r="B664" s="115"/>
      <c r="C664" s="156"/>
      <c r="D664" s="67" t="s">
        <v>5</v>
      </c>
      <c r="E664" s="264" t="s">
        <v>62</v>
      </c>
      <c r="F664" s="265"/>
      <c r="G664" s="232" t="s">
        <v>14</v>
      </c>
      <c r="H664" s="233"/>
      <c r="I664" s="266" t="s">
        <v>175</v>
      </c>
      <c r="J664" s="267"/>
      <c r="K664" s="232" t="s">
        <v>8</v>
      </c>
      <c r="L664" s="233"/>
      <c r="M664" s="266" t="s">
        <v>175</v>
      </c>
      <c r="N664" s="267"/>
      <c r="O664" s="10"/>
    </row>
    <row r="665" spans="1:15" ht="15.75" customHeight="1" x14ac:dyDescent="0.3">
      <c r="A665" s="9"/>
      <c r="B665" s="115"/>
      <c r="C665" s="156"/>
      <c r="D665" s="67" t="s">
        <v>0</v>
      </c>
      <c r="E665" s="255"/>
      <c r="F665" s="256"/>
      <c r="G665" s="256"/>
      <c r="H665" s="256"/>
      <c r="I665" s="256"/>
      <c r="J665" s="256"/>
      <c r="K665" s="256"/>
      <c r="L665" s="256"/>
      <c r="M665" s="256"/>
      <c r="N665" s="257"/>
      <c r="O665" s="10"/>
    </row>
    <row r="666" spans="1:15" ht="15.75" customHeight="1" x14ac:dyDescent="0.3">
      <c r="A666" s="9"/>
      <c r="B666" s="116"/>
      <c r="C666" s="156"/>
      <c r="D666" s="67" t="s">
        <v>6</v>
      </c>
      <c r="E666" s="255"/>
      <c r="F666" s="256"/>
      <c r="G666" s="256"/>
      <c r="H666" s="256"/>
      <c r="I666" s="256"/>
      <c r="J666" s="256"/>
      <c r="K666" s="256"/>
      <c r="L666" s="256"/>
      <c r="M666" s="256"/>
      <c r="N666" s="257"/>
      <c r="O666" s="10"/>
    </row>
    <row r="667" spans="1:15" ht="1.5" customHeight="1" x14ac:dyDescent="0.3">
      <c r="A667" s="11"/>
      <c r="B667" s="12"/>
      <c r="C667" s="12"/>
      <c r="D667" s="12"/>
      <c r="E667" s="12"/>
      <c r="F667" s="13"/>
      <c r="G667" s="13"/>
      <c r="H667" s="13"/>
      <c r="I667" s="13"/>
      <c r="J667" s="13"/>
      <c r="K667" s="13"/>
      <c r="L667" s="13"/>
      <c r="M667" s="13"/>
      <c r="N667" s="12"/>
      <c r="O667" s="14"/>
    </row>
    <row r="668" spans="1:15" ht="5.0999999999999996" customHeight="1" x14ac:dyDescent="0.3">
      <c r="F668" s="2"/>
      <c r="G668" s="2"/>
      <c r="H668" s="2"/>
      <c r="I668" s="2"/>
      <c r="J668" s="2"/>
      <c r="K668" s="2"/>
      <c r="L668" s="2"/>
      <c r="M668" s="2"/>
    </row>
    <row r="669" spans="1:15" ht="1.5" customHeight="1" x14ac:dyDescent="0.3">
      <c r="A669" s="6"/>
      <c r="B669" s="7"/>
      <c r="C669" s="7"/>
      <c r="D669" s="7"/>
      <c r="E669" s="7"/>
      <c r="F669" s="15"/>
      <c r="G669" s="15"/>
      <c r="H669" s="15"/>
      <c r="I669" s="15"/>
      <c r="J669" s="15"/>
      <c r="K669" s="15"/>
      <c r="L669" s="15"/>
      <c r="M669" s="15"/>
      <c r="N669" s="7"/>
      <c r="O669" s="8"/>
    </row>
    <row r="670" spans="1:15" ht="6" customHeight="1" x14ac:dyDescent="0.3">
      <c r="A670" s="9"/>
      <c r="B670" s="101" t="s">
        <v>44</v>
      </c>
      <c r="C670" s="16"/>
      <c r="D670" s="246"/>
      <c r="E670" s="247"/>
      <c r="F670" s="247"/>
      <c r="G670" s="247"/>
      <c r="H670" s="247"/>
      <c r="I670" s="247"/>
      <c r="J670" s="247"/>
      <c r="K670" s="247"/>
      <c r="L670" s="247"/>
      <c r="M670" s="247"/>
      <c r="N670" s="248"/>
      <c r="O670" s="10"/>
    </row>
    <row r="671" spans="1:15" ht="65.25" customHeight="1" x14ac:dyDescent="0.3">
      <c r="A671" s="9"/>
      <c r="B671" s="115"/>
      <c r="C671" s="16"/>
      <c r="D671" s="249" t="s">
        <v>176</v>
      </c>
      <c r="E671" s="250"/>
      <c r="F671" s="250"/>
      <c r="G671" s="250"/>
      <c r="H671" s="250"/>
      <c r="I671" s="250"/>
      <c r="J671" s="250"/>
      <c r="K671" s="250"/>
      <c r="L671" s="250"/>
      <c r="M671" s="250"/>
      <c r="N671" s="251"/>
      <c r="O671" s="10"/>
    </row>
    <row r="672" spans="1:15" ht="6" customHeight="1" x14ac:dyDescent="0.3">
      <c r="A672" s="9"/>
      <c r="B672" s="116"/>
      <c r="C672" s="16"/>
      <c r="D672" s="252"/>
      <c r="E672" s="253"/>
      <c r="F672" s="253"/>
      <c r="G672" s="253"/>
      <c r="H672" s="253"/>
      <c r="I672" s="253"/>
      <c r="J672" s="253"/>
      <c r="K672" s="253"/>
      <c r="L672" s="253"/>
      <c r="M672" s="253"/>
      <c r="N672" s="254"/>
      <c r="O672" s="10"/>
    </row>
    <row r="673" spans="1:15" ht="1.5" customHeight="1" x14ac:dyDescent="0.3">
      <c r="A673" s="11"/>
      <c r="B673" s="12"/>
      <c r="C673" s="12"/>
      <c r="D673" s="12"/>
      <c r="E673" s="12"/>
      <c r="F673" s="13"/>
      <c r="G673" s="13"/>
      <c r="H673" s="13"/>
      <c r="I673" s="13"/>
      <c r="J673" s="13"/>
      <c r="K673" s="13"/>
      <c r="L673" s="13"/>
      <c r="M673" s="13"/>
      <c r="N673" s="12"/>
      <c r="O673" s="14"/>
    </row>
    <row r="674" spans="1:15" ht="5.0999999999999996" customHeight="1" x14ac:dyDescent="0.3">
      <c r="F674" s="2"/>
      <c r="G674" s="2"/>
      <c r="H674" s="2"/>
      <c r="I674" s="2"/>
      <c r="J674" s="2"/>
      <c r="K674" s="2"/>
      <c r="L674" s="2"/>
      <c r="M674" s="2"/>
    </row>
    <row r="675" spans="1:15" ht="1.5" customHeight="1" x14ac:dyDescent="0.3">
      <c r="A675" s="6"/>
      <c r="B675" s="7"/>
      <c r="C675" s="7"/>
      <c r="D675" s="7"/>
      <c r="E675" s="7"/>
      <c r="F675" s="15"/>
      <c r="G675" s="15"/>
      <c r="H675" s="15"/>
      <c r="I675" s="15"/>
      <c r="J675" s="15"/>
      <c r="K675" s="15"/>
      <c r="L675" s="15"/>
      <c r="M675" s="15"/>
      <c r="N675" s="7"/>
      <c r="O675" s="8"/>
    </row>
    <row r="676" spans="1:15" ht="15.75" customHeight="1" x14ac:dyDescent="0.3">
      <c r="A676" s="9"/>
      <c r="B676" s="101" t="s">
        <v>45</v>
      </c>
      <c r="C676" s="16"/>
      <c r="D676" s="67" t="s">
        <v>19</v>
      </c>
      <c r="E676" s="255"/>
      <c r="F676" s="256"/>
      <c r="G676" s="256"/>
      <c r="H676" s="256"/>
      <c r="I676" s="256"/>
      <c r="J676" s="256"/>
      <c r="K676" s="256"/>
      <c r="L676" s="256"/>
      <c r="M676" s="256"/>
      <c r="N676" s="257"/>
      <c r="O676" s="10"/>
    </row>
    <row r="677" spans="1:15" ht="15.75" customHeight="1" x14ac:dyDescent="0.3">
      <c r="A677" s="9"/>
      <c r="B677" s="102"/>
      <c r="C677" s="16"/>
      <c r="D677" s="234" t="s">
        <v>20</v>
      </c>
      <c r="E677" s="258" t="s">
        <v>17</v>
      </c>
      <c r="F677" s="259"/>
      <c r="G677" s="259"/>
      <c r="H677" s="259"/>
      <c r="I677" s="259"/>
      <c r="J677" s="259"/>
      <c r="K677" s="259"/>
      <c r="L677" s="259"/>
      <c r="M677" s="259"/>
      <c r="N677" s="260"/>
      <c r="O677" s="10"/>
    </row>
    <row r="678" spans="1:15" ht="15.75" customHeight="1" x14ac:dyDescent="0.3">
      <c r="A678" s="9"/>
      <c r="B678" s="102"/>
      <c r="C678" s="16"/>
      <c r="D678" s="236"/>
      <c r="E678" s="258" t="s">
        <v>18</v>
      </c>
      <c r="F678" s="259"/>
      <c r="G678" s="259"/>
      <c r="H678" s="259"/>
      <c r="I678" s="259"/>
      <c r="J678" s="259"/>
      <c r="K678" s="259"/>
      <c r="L678" s="259"/>
      <c r="M678" s="259"/>
      <c r="N678" s="260"/>
      <c r="O678" s="10"/>
    </row>
    <row r="679" spans="1:15" ht="15.75" customHeight="1" x14ac:dyDescent="0.3">
      <c r="A679" s="9"/>
      <c r="B679" s="102"/>
      <c r="C679" s="16"/>
      <c r="D679" s="234" t="s">
        <v>21</v>
      </c>
      <c r="E679" s="258" t="s">
        <v>17</v>
      </c>
      <c r="F679" s="259"/>
      <c r="G679" s="259"/>
      <c r="H679" s="259"/>
      <c r="I679" s="259"/>
      <c r="J679" s="259"/>
      <c r="K679" s="259"/>
      <c r="L679" s="259"/>
      <c r="M679" s="259"/>
      <c r="N679" s="260"/>
      <c r="O679" s="10"/>
    </row>
    <row r="680" spans="1:15" ht="15.75" customHeight="1" x14ac:dyDescent="0.3">
      <c r="A680" s="9"/>
      <c r="B680" s="102"/>
      <c r="C680" s="16"/>
      <c r="D680" s="236"/>
      <c r="E680" s="258" t="s">
        <v>18</v>
      </c>
      <c r="F680" s="259"/>
      <c r="G680" s="259"/>
      <c r="H680" s="259"/>
      <c r="I680" s="259"/>
      <c r="J680" s="259"/>
      <c r="K680" s="259"/>
      <c r="L680" s="259"/>
      <c r="M680" s="259"/>
      <c r="N680" s="260"/>
      <c r="O680" s="10"/>
    </row>
    <row r="681" spans="1:15" ht="15.75" customHeight="1" x14ac:dyDescent="0.3">
      <c r="A681" s="9"/>
      <c r="B681" s="102"/>
      <c r="C681" s="16"/>
      <c r="D681" s="67" t="s">
        <v>22</v>
      </c>
      <c r="E681" s="255"/>
      <c r="F681" s="256"/>
      <c r="G681" s="256"/>
      <c r="H681" s="256"/>
      <c r="I681" s="256"/>
      <c r="J681" s="256"/>
      <c r="K681" s="256"/>
      <c r="L681" s="256"/>
      <c r="M681" s="256"/>
      <c r="N681" s="257"/>
      <c r="O681" s="10"/>
    </row>
    <row r="682" spans="1:15" ht="15.75" customHeight="1" x14ac:dyDescent="0.3">
      <c r="A682" s="9"/>
      <c r="B682" s="102"/>
      <c r="C682" s="16"/>
      <c r="D682" s="67" t="s">
        <v>23</v>
      </c>
      <c r="E682" s="261" t="s">
        <v>169</v>
      </c>
      <c r="F682" s="262"/>
      <c r="G682" s="261" t="s">
        <v>168</v>
      </c>
      <c r="H682" s="262"/>
      <c r="I682" s="232" t="s">
        <v>59</v>
      </c>
      <c r="J682" s="233"/>
      <c r="K682" s="237" t="s">
        <v>60</v>
      </c>
      <c r="L682" s="239"/>
      <c r="M682" s="239"/>
      <c r="N682" s="238"/>
      <c r="O682" s="10"/>
    </row>
    <row r="683" spans="1:15" ht="15.75" customHeight="1" x14ac:dyDescent="0.3">
      <c r="A683" s="9"/>
      <c r="B683" s="103"/>
      <c r="C683" s="16"/>
      <c r="D683" s="67" t="s">
        <v>24</v>
      </c>
      <c r="E683" s="237"/>
      <c r="F683" s="239"/>
      <c r="G683" s="239"/>
      <c r="H683" s="238"/>
      <c r="I683" s="232" t="s">
        <v>25</v>
      </c>
      <c r="J683" s="233"/>
      <c r="K683" s="237"/>
      <c r="L683" s="239"/>
      <c r="M683" s="239"/>
      <c r="N683" s="238"/>
      <c r="O683" s="10"/>
    </row>
    <row r="684" spans="1:15" ht="1.5" customHeight="1" x14ac:dyDescent="0.3">
      <c r="A684" s="11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4"/>
    </row>
    <row r="685" spans="1:15" ht="5.0999999999999996" customHeight="1" x14ac:dyDescent="0.3"/>
    <row r="686" spans="1:15" ht="1.5" customHeight="1" x14ac:dyDescent="0.3">
      <c r="A686" s="6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8"/>
    </row>
    <row r="687" spans="1:15" ht="15.75" customHeight="1" x14ac:dyDescent="0.3">
      <c r="A687" s="9"/>
      <c r="B687" s="101" t="s">
        <v>46</v>
      </c>
      <c r="C687" s="16"/>
      <c r="D687" s="240" t="s">
        <v>26</v>
      </c>
      <c r="E687" s="68" t="s">
        <v>27</v>
      </c>
      <c r="F687" s="242">
        <v>0</v>
      </c>
      <c r="G687" s="243"/>
      <c r="H687" s="68" t="s">
        <v>32</v>
      </c>
      <c r="I687" s="224"/>
      <c r="J687" s="225"/>
      <c r="K687" s="225"/>
      <c r="L687" s="225"/>
      <c r="M687" s="225"/>
      <c r="N687" s="226"/>
      <c r="O687" s="10"/>
    </row>
    <row r="688" spans="1:15" ht="15.75" customHeight="1" x14ac:dyDescent="0.3">
      <c r="A688" s="9"/>
      <c r="B688" s="102"/>
      <c r="C688" s="16"/>
      <c r="D688" s="241"/>
      <c r="E688" s="68" t="s">
        <v>28</v>
      </c>
      <c r="F688" s="244">
        <v>0</v>
      </c>
      <c r="G688" s="245"/>
      <c r="H688" s="68" t="s">
        <v>30</v>
      </c>
      <c r="I688" s="112"/>
      <c r="J688" s="113"/>
      <c r="K688" s="68" t="s">
        <v>36</v>
      </c>
      <c r="L688" s="224"/>
      <c r="M688" s="225"/>
      <c r="N688" s="226"/>
      <c r="O688" s="10"/>
    </row>
    <row r="689" spans="1:15" ht="15.75" customHeight="1" x14ac:dyDescent="0.3">
      <c r="A689" s="9"/>
      <c r="B689" s="102"/>
      <c r="C689" s="16"/>
      <c r="D689" s="67" t="s">
        <v>29</v>
      </c>
      <c r="E689" s="68" t="s">
        <v>31</v>
      </c>
      <c r="F689" s="237" t="s">
        <v>61</v>
      </c>
      <c r="G689" s="238"/>
      <c r="H689" s="68" t="s">
        <v>33</v>
      </c>
      <c r="I689" s="237" t="s">
        <v>61</v>
      </c>
      <c r="J689" s="238"/>
      <c r="K689" s="232" t="s">
        <v>35</v>
      </c>
      <c r="L689" s="233"/>
      <c r="M689" s="237"/>
      <c r="N689" s="238"/>
      <c r="O689" s="10"/>
    </row>
    <row r="690" spans="1:15" ht="15.75" customHeight="1" x14ac:dyDescent="0.3">
      <c r="A690" s="9"/>
      <c r="B690" s="102"/>
      <c r="C690" s="16"/>
      <c r="D690" s="67" t="s">
        <v>34</v>
      </c>
      <c r="E690" s="224"/>
      <c r="F690" s="225"/>
      <c r="G690" s="225"/>
      <c r="H690" s="225"/>
      <c r="I690" s="225"/>
      <c r="J690" s="225"/>
      <c r="K690" s="225"/>
      <c r="L690" s="225"/>
      <c r="M690" s="225"/>
      <c r="N690" s="226"/>
      <c r="O690" s="10"/>
    </row>
    <row r="691" spans="1:15" ht="15.75" customHeight="1" x14ac:dyDescent="0.3">
      <c r="A691" s="9"/>
      <c r="B691" s="103"/>
      <c r="C691" s="16"/>
      <c r="D691" s="67" t="s">
        <v>52</v>
      </c>
      <c r="E691" s="224"/>
      <c r="F691" s="225"/>
      <c r="G691" s="225"/>
      <c r="H691" s="225"/>
      <c r="I691" s="225"/>
      <c r="J691" s="225"/>
      <c r="K691" s="225"/>
      <c r="L691" s="225"/>
      <c r="M691" s="225"/>
      <c r="N691" s="226"/>
      <c r="O691" s="10"/>
    </row>
    <row r="692" spans="1:15" ht="1.5" customHeight="1" x14ac:dyDescent="0.3">
      <c r="A692" s="11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4"/>
    </row>
    <row r="693" spans="1:15" ht="5.0999999999999996" customHeight="1" x14ac:dyDescent="0.3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</row>
    <row r="694" spans="1:15" ht="1.5" customHeight="1" x14ac:dyDescent="0.3">
      <c r="A694" s="6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8"/>
    </row>
    <row r="695" spans="1:15" ht="15.75" customHeight="1" x14ac:dyDescent="0.3">
      <c r="A695" s="9"/>
      <c r="B695" s="101" t="s">
        <v>47</v>
      </c>
      <c r="C695" s="16"/>
      <c r="D695" s="67" t="s">
        <v>51</v>
      </c>
      <c r="E695" s="224"/>
      <c r="F695" s="225"/>
      <c r="G695" s="225"/>
      <c r="H695" s="225"/>
      <c r="I695" s="225"/>
      <c r="J695" s="225"/>
      <c r="K695" s="225"/>
      <c r="L695" s="225"/>
      <c r="M695" s="225"/>
      <c r="N695" s="226"/>
      <c r="O695" s="10"/>
    </row>
    <row r="696" spans="1:15" ht="15.75" customHeight="1" x14ac:dyDescent="0.3">
      <c r="A696" s="9"/>
      <c r="B696" s="102"/>
      <c r="C696" s="16"/>
      <c r="D696" s="67" t="s">
        <v>48</v>
      </c>
      <c r="E696" s="227"/>
      <c r="F696" s="228"/>
      <c r="G696" s="228"/>
      <c r="H696" s="228"/>
      <c r="I696" s="228"/>
      <c r="J696" s="228"/>
      <c r="K696" s="228"/>
      <c r="L696" s="228"/>
      <c r="M696" s="228"/>
      <c r="N696" s="229"/>
      <c r="O696" s="10"/>
    </row>
    <row r="697" spans="1:15" ht="15.75" customHeight="1" x14ac:dyDescent="0.3">
      <c r="A697" s="9"/>
      <c r="B697" s="102"/>
      <c r="C697" s="16"/>
      <c r="D697" s="67" t="s">
        <v>49</v>
      </c>
      <c r="E697" s="224"/>
      <c r="F697" s="225"/>
      <c r="G697" s="225"/>
      <c r="H697" s="225"/>
      <c r="I697" s="225"/>
      <c r="J697" s="225"/>
      <c r="K697" s="225"/>
      <c r="L697" s="225"/>
      <c r="M697" s="225"/>
      <c r="N697" s="226"/>
      <c r="O697" s="10"/>
    </row>
    <row r="698" spans="1:15" ht="15.75" customHeight="1" x14ac:dyDescent="0.3">
      <c r="A698" s="9"/>
      <c r="B698" s="102"/>
      <c r="C698" s="16"/>
      <c r="D698" s="67" t="s">
        <v>50</v>
      </c>
      <c r="E698" s="230"/>
      <c r="F698" s="231"/>
      <c r="G698" s="232" t="s">
        <v>41</v>
      </c>
      <c r="H698" s="233"/>
      <c r="I698" s="230"/>
      <c r="J698" s="231"/>
      <c r="K698" s="232" t="s">
        <v>42</v>
      </c>
      <c r="L698" s="233"/>
      <c r="M698" s="230"/>
      <c r="N698" s="231"/>
      <c r="O698" s="10"/>
    </row>
    <row r="699" spans="1:15" ht="15.75" customHeight="1" x14ac:dyDescent="0.3">
      <c r="A699" s="9"/>
      <c r="B699" s="102"/>
      <c r="C699" s="16"/>
      <c r="D699" s="234" t="s">
        <v>54</v>
      </c>
      <c r="E699" s="68" t="s">
        <v>38</v>
      </c>
      <c r="F699" s="237"/>
      <c r="G699" s="238"/>
      <c r="H699" s="68" t="s">
        <v>39</v>
      </c>
      <c r="I699" s="237"/>
      <c r="J699" s="238"/>
      <c r="K699" s="68" t="s">
        <v>53</v>
      </c>
      <c r="L699" s="237"/>
      <c r="M699" s="239"/>
      <c r="N699" s="238"/>
      <c r="O699" s="10"/>
    </row>
    <row r="700" spans="1:15" ht="15.75" customHeight="1" x14ac:dyDescent="0.3">
      <c r="A700" s="9"/>
      <c r="B700" s="102"/>
      <c r="C700" s="16"/>
      <c r="D700" s="235"/>
      <c r="E700" s="68" t="s">
        <v>37</v>
      </c>
      <c r="F700" s="224"/>
      <c r="G700" s="225"/>
      <c r="H700" s="225"/>
      <c r="I700" s="225"/>
      <c r="J700" s="225"/>
      <c r="K700" s="225"/>
      <c r="L700" s="225"/>
      <c r="M700" s="225"/>
      <c r="N700" s="226"/>
      <c r="O700" s="10"/>
    </row>
    <row r="701" spans="1:15" ht="15.75" customHeight="1" x14ac:dyDescent="0.3">
      <c r="A701" s="9"/>
      <c r="B701" s="103"/>
      <c r="C701" s="16"/>
      <c r="D701" s="236"/>
      <c r="E701" s="68" t="s">
        <v>40</v>
      </c>
      <c r="F701" s="224"/>
      <c r="G701" s="225"/>
      <c r="H701" s="225"/>
      <c r="I701" s="225"/>
      <c r="J701" s="225"/>
      <c r="K701" s="225"/>
      <c r="L701" s="225"/>
      <c r="M701" s="225"/>
      <c r="N701" s="226"/>
      <c r="O701" s="10"/>
    </row>
    <row r="702" spans="1:15" ht="1.5" customHeight="1" x14ac:dyDescent="0.3">
      <c r="A702" s="11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4"/>
    </row>
    <row r="703" spans="1:15" ht="31.5" x14ac:dyDescent="0.3">
      <c r="B703" s="144" t="s">
        <v>183</v>
      </c>
      <c r="C703" s="144"/>
      <c r="D703" s="144"/>
      <c r="E703" s="144"/>
      <c r="F703" s="144"/>
      <c r="G703" s="144"/>
      <c r="H703" s="144"/>
      <c r="I703" s="144"/>
      <c r="J703" s="144"/>
      <c r="K703" s="144"/>
      <c r="L703" s="144"/>
      <c r="M703" s="144"/>
      <c r="N703" s="144"/>
    </row>
    <row r="704" spans="1:15" ht="11.25" customHeight="1" x14ac:dyDescent="0.3"/>
    <row r="705" spans="1:15" ht="15" customHeight="1" x14ac:dyDescent="0.3">
      <c r="B705" s="146" t="s">
        <v>184</v>
      </c>
      <c r="C705" s="146"/>
      <c r="D705" s="146"/>
      <c r="E705" s="146"/>
      <c r="F705" s="146"/>
      <c r="G705" s="146"/>
      <c r="H705" s="146"/>
      <c r="I705" s="146"/>
      <c r="J705" s="146"/>
      <c r="K705" s="146"/>
      <c r="L705" s="146"/>
      <c r="M705" s="146"/>
      <c r="N705" s="146"/>
    </row>
    <row r="706" spans="1:15" ht="15" customHeight="1" x14ac:dyDescent="0.3">
      <c r="B706" s="146" t="s">
        <v>55</v>
      </c>
      <c r="C706" s="146"/>
      <c r="D706" s="146"/>
      <c r="E706" s="146"/>
      <c r="F706" s="146"/>
      <c r="G706" s="146"/>
      <c r="H706" s="146"/>
      <c r="I706" s="146"/>
      <c r="J706" s="146"/>
      <c r="K706" s="146"/>
      <c r="L706" s="146"/>
      <c r="M706" s="146"/>
      <c r="N706" s="146"/>
    </row>
    <row r="707" spans="1:15" ht="15" customHeight="1" x14ac:dyDescent="0.3">
      <c r="B707" s="146" t="s">
        <v>56</v>
      </c>
      <c r="C707" s="146"/>
      <c r="D707" s="146"/>
      <c r="E707" s="146"/>
      <c r="F707" s="146"/>
      <c r="G707" s="146"/>
      <c r="H707" s="146"/>
      <c r="I707" s="146"/>
      <c r="J707" s="146"/>
      <c r="K707" s="146"/>
      <c r="L707" s="146"/>
      <c r="M707" s="146"/>
      <c r="N707" s="146"/>
    </row>
    <row r="708" spans="1:15" ht="7.5" customHeight="1" thickBot="1" x14ac:dyDescent="0.35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5" ht="22.5" customHeight="1" x14ac:dyDescent="0.3">
      <c r="A709" s="4"/>
      <c r="B709" s="147" t="s">
        <v>16</v>
      </c>
      <c r="C709" s="147"/>
      <c r="D709" s="147"/>
      <c r="E709" s="147"/>
      <c r="F709" s="147"/>
      <c r="G709" s="147"/>
      <c r="H709" s="147"/>
      <c r="I709" s="148"/>
      <c r="J709" s="149" t="s">
        <v>58</v>
      </c>
      <c r="K709" s="150"/>
      <c r="L709" s="147" t="s">
        <v>4</v>
      </c>
      <c r="M709" s="147"/>
      <c r="N709" s="147"/>
      <c r="O709" s="4"/>
    </row>
    <row r="710" spans="1:15" ht="22.5" customHeight="1" thickBot="1" x14ac:dyDescent="0.35">
      <c r="A710" s="5"/>
      <c r="B710" s="151" t="s">
        <v>15</v>
      </c>
      <c r="C710" s="151"/>
      <c r="D710" s="151"/>
      <c r="E710" s="151"/>
      <c r="F710" s="151"/>
      <c r="G710" s="151"/>
      <c r="H710" s="151"/>
      <c r="I710" s="152"/>
      <c r="J710" s="153" t="s">
        <v>57</v>
      </c>
      <c r="K710" s="154"/>
      <c r="L710" s="268" t="s">
        <v>189</v>
      </c>
      <c r="M710" s="268"/>
      <c r="N710" s="268"/>
      <c r="O710" s="5"/>
    </row>
    <row r="711" spans="1:15" ht="10.5" customHeight="1" x14ac:dyDescent="0.3"/>
    <row r="712" spans="1:15" ht="1.5" customHeight="1" x14ac:dyDescent="0.3">
      <c r="A712" s="6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8"/>
    </row>
    <row r="713" spans="1:15" ht="15.75" customHeight="1" x14ac:dyDescent="0.3">
      <c r="A713" s="9"/>
      <c r="B713" s="101" t="s">
        <v>43</v>
      </c>
      <c r="C713" s="156"/>
      <c r="D713" s="67" t="s">
        <v>13</v>
      </c>
      <c r="E713" s="255"/>
      <c r="F713" s="256"/>
      <c r="G713" s="256"/>
      <c r="H713" s="256"/>
      <c r="I713" s="256"/>
      <c r="J713" s="257"/>
      <c r="K713" s="232" t="s">
        <v>10</v>
      </c>
      <c r="L713" s="233"/>
      <c r="M713" s="261"/>
      <c r="N713" s="262"/>
      <c r="O713" s="10"/>
    </row>
    <row r="714" spans="1:15" ht="15.75" customHeight="1" x14ac:dyDescent="0.3">
      <c r="A714" s="9"/>
      <c r="B714" s="115"/>
      <c r="C714" s="156"/>
      <c r="D714" s="67" t="s">
        <v>7</v>
      </c>
      <c r="E714" s="255"/>
      <c r="F714" s="256"/>
      <c r="G714" s="256"/>
      <c r="H714" s="256"/>
      <c r="I714" s="256"/>
      <c r="J714" s="257"/>
      <c r="K714" s="232" t="s">
        <v>9</v>
      </c>
      <c r="L714" s="233"/>
      <c r="M714" s="261" t="s">
        <v>63</v>
      </c>
      <c r="N714" s="262"/>
      <c r="O714" s="10"/>
    </row>
    <row r="715" spans="1:15" ht="15.75" customHeight="1" x14ac:dyDescent="0.3">
      <c r="A715" s="9"/>
      <c r="B715" s="115"/>
      <c r="C715" s="156"/>
      <c r="D715" s="67" t="s">
        <v>11</v>
      </c>
      <c r="E715" s="255"/>
      <c r="F715" s="256"/>
      <c r="G715" s="256"/>
      <c r="H715" s="257"/>
      <c r="I715" s="232" t="s">
        <v>1</v>
      </c>
      <c r="J715" s="233"/>
      <c r="K715" s="261"/>
      <c r="L715" s="263"/>
      <c r="M715" s="263"/>
      <c r="N715" s="262"/>
      <c r="O715" s="10"/>
    </row>
    <row r="716" spans="1:15" ht="15.75" customHeight="1" x14ac:dyDescent="0.3">
      <c r="A716" s="9"/>
      <c r="B716" s="115"/>
      <c r="C716" s="156"/>
      <c r="D716" s="67" t="s">
        <v>12</v>
      </c>
      <c r="E716" s="255"/>
      <c r="F716" s="256"/>
      <c r="G716" s="256"/>
      <c r="H716" s="256"/>
      <c r="I716" s="256"/>
      <c r="J716" s="256"/>
      <c r="K716" s="256"/>
      <c r="L716" s="256"/>
      <c r="M716" s="256"/>
      <c r="N716" s="257"/>
      <c r="O716" s="10"/>
    </row>
    <row r="717" spans="1:15" ht="15.75" customHeight="1" x14ac:dyDescent="0.3">
      <c r="A717" s="9"/>
      <c r="B717" s="115"/>
      <c r="C717" s="156"/>
      <c r="D717" s="67" t="s">
        <v>3</v>
      </c>
      <c r="E717" s="261"/>
      <c r="F717" s="263"/>
      <c r="G717" s="263"/>
      <c r="H717" s="262"/>
      <c r="I717" s="232" t="s">
        <v>2</v>
      </c>
      <c r="J717" s="233"/>
      <c r="K717" s="261"/>
      <c r="L717" s="263"/>
      <c r="M717" s="263"/>
      <c r="N717" s="262"/>
      <c r="O717" s="10"/>
    </row>
    <row r="718" spans="1:15" ht="15.75" customHeight="1" x14ac:dyDescent="0.3">
      <c r="A718" s="9"/>
      <c r="B718" s="115"/>
      <c r="C718" s="156"/>
      <c r="D718" s="67" t="s">
        <v>5</v>
      </c>
      <c r="E718" s="264" t="s">
        <v>62</v>
      </c>
      <c r="F718" s="265"/>
      <c r="G718" s="232" t="s">
        <v>14</v>
      </c>
      <c r="H718" s="233"/>
      <c r="I718" s="266" t="s">
        <v>175</v>
      </c>
      <c r="J718" s="267"/>
      <c r="K718" s="232" t="s">
        <v>8</v>
      </c>
      <c r="L718" s="233"/>
      <c r="M718" s="266" t="s">
        <v>175</v>
      </c>
      <c r="N718" s="267"/>
      <c r="O718" s="10"/>
    </row>
    <row r="719" spans="1:15" ht="15.75" customHeight="1" x14ac:dyDescent="0.3">
      <c r="A719" s="9"/>
      <c r="B719" s="115"/>
      <c r="C719" s="156"/>
      <c r="D719" s="67" t="s">
        <v>0</v>
      </c>
      <c r="E719" s="255"/>
      <c r="F719" s="256"/>
      <c r="G719" s="256"/>
      <c r="H719" s="256"/>
      <c r="I719" s="256"/>
      <c r="J719" s="256"/>
      <c r="K719" s="256"/>
      <c r="L719" s="256"/>
      <c r="M719" s="256"/>
      <c r="N719" s="257"/>
      <c r="O719" s="10"/>
    </row>
    <row r="720" spans="1:15" ht="15.75" customHeight="1" x14ac:dyDescent="0.3">
      <c r="A720" s="9"/>
      <c r="B720" s="116"/>
      <c r="C720" s="156"/>
      <c r="D720" s="67" t="s">
        <v>6</v>
      </c>
      <c r="E720" s="255"/>
      <c r="F720" s="256"/>
      <c r="G720" s="256"/>
      <c r="H720" s="256"/>
      <c r="I720" s="256"/>
      <c r="J720" s="256"/>
      <c r="K720" s="256"/>
      <c r="L720" s="256"/>
      <c r="M720" s="256"/>
      <c r="N720" s="257"/>
      <c r="O720" s="10"/>
    </row>
    <row r="721" spans="1:15" ht="1.5" customHeight="1" x14ac:dyDescent="0.3">
      <c r="A721" s="11"/>
      <c r="B721" s="12"/>
      <c r="C721" s="12"/>
      <c r="D721" s="12"/>
      <c r="E721" s="12"/>
      <c r="F721" s="13"/>
      <c r="G721" s="13"/>
      <c r="H721" s="13"/>
      <c r="I721" s="13"/>
      <c r="J721" s="13"/>
      <c r="K721" s="13"/>
      <c r="L721" s="13"/>
      <c r="M721" s="13"/>
      <c r="N721" s="12"/>
      <c r="O721" s="14"/>
    </row>
    <row r="722" spans="1:15" ht="5.0999999999999996" customHeight="1" x14ac:dyDescent="0.3">
      <c r="F722" s="2"/>
      <c r="G722" s="2"/>
      <c r="H722" s="2"/>
      <c r="I722" s="2"/>
      <c r="J722" s="2"/>
      <c r="K722" s="2"/>
      <c r="L722" s="2"/>
      <c r="M722" s="2"/>
    </row>
    <row r="723" spans="1:15" ht="1.5" customHeight="1" x14ac:dyDescent="0.3">
      <c r="A723" s="6"/>
      <c r="B723" s="7"/>
      <c r="C723" s="7"/>
      <c r="D723" s="7"/>
      <c r="E723" s="7"/>
      <c r="F723" s="15"/>
      <c r="G723" s="15"/>
      <c r="H723" s="15"/>
      <c r="I723" s="15"/>
      <c r="J723" s="15"/>
      <c r="K723" s="15"/>
      <c r="L723" s="15"/>
      <c r="M723" s="15"/>
      <c r="N723" s="7"/>
      <c r="O723" s="8"/>
    </row>
    <row r="724" spans="1:15" ht="6" customHeight="1" x14ac:dyDescent="0.3">
      <c r="A724" s="9"/>
      <c r="B724" s="101" t="s">
        <v>44</v>
      </c>
      <c r="C724" s="16"/>
      <c r="D724" s="246"/>
      <c r="E724" s="247"/>
      <c r="F724" s="247"/>
      <c r="G724" s="247"/>
      <c r="H724" s="247"/>
      <c r="I724" s="247"/>
      <c r="J724" s="247"/>
      <c r="K724" s="247"/>
      <c r="L724" s="247"/>
      <c r="M724" s="247"/>
      <c r="N724" s="248"/>
      <c r="O724" s="10"/>
    </row>
    <row r="725" spans="1:15" ht="65.25" customHeight="1" x14ac:dyDescent="0.3">
      <c r="A725" s="9"/>
      <c r="B725" s="115"/>
      <c r="C725" s="16"/>
      <c r="D725" s="249" t="s">
        <v>176</v>
      </c>
      <c r="E725" s="250"/>
      <c r="F725" s="250"/>
      <c r="G725" s="250"/>
      <c r="H725" s="250"/>
      <c r="I725" s="250"/>
      <c r="J725" s="250"/>
      <c r="K725" s="250"/>
      <c r="L725" s="250"/>
      <c r="M725" s="250"/>
      <c r="N725" s="251"/>
      <c r="O725" s="10"/>
    </row>
    <row r="726" spans="1:15" ht="6" customHeight="1" x14ac:dyDescent="0.3">
      <c r="A726" s="9"/>
      <c r="B726" s="116"/>
      <c r="C726" s="16"/>
      <c r="D726" s="252"/>
      <c r="E726" s="253"/>
      <c r="F726" s="253"/>
      <c r="G726" s="253"/>
      <c r="H726" s="253"/>
      <c r="I726" s="253"/>
      <c r="J726" s="253"/>
      <c r="K726" s="253"/>
      <c r="L726" s="253"/>
      <c r="M726" s="253"/>
      <c r="N726" s="254"/>
      <c r="O726" s="10"/>
    </row>
    <row r="727" spans="1:15" ht="1.5" customHeight="1" x14ac:dyDescent="0.3">
      <c r="A727" s="11"/>
      <c r="B727" s="12"/>
      <c r="C727" s="12"/>
      <c r="D727" s="12"/>
      <c r="E727" s="12"/>
      <c r="F727" s="13"/>
      <c r="G727" s="13"/>
      <c r="H727" s="13"/>
      <c r="I727" s="13"/>
      <c r="J727" s="13"/>
      <c r="K727" s="13"/>
      <c r="L727" s="13"/>
      <c r="M727" s="13"/>
      <c r="N727" s="12"/>
      <c r="O727" s="14"/>
    </row>
    <row r="728" spans="1:15" ht="5.0999999999999996" customHeight="1" x14ac:dyDescent="0.3">
      <c r="F728" s="2"/>
      <c r="G728" s="2"/>
      <c r="H728" s="2"/>
      <c r="I728" s="2"/>
      <c r="J728" s="2"/>
      <c r="K728" s="2"/>
      <c r="L728" s="2"/>
      <c r="M728" s="2"/>
    </row>
    <row r="729" spans="1:15" ht="1.5" customHeight="1" x14ac:dyDescent="0.3">
      <c r="A729" s="6"/>
      <c r="B729" s="7"/>
      <c r="C729" s="7"/>
      <c r="D729" s="7"/>
      <c r="E729" s="7"/>
      <c r="F729" s="15"/>
      <c r="G729" s="15"/>
      <c r="H729" s="15"/>
      <c r="I729" s="15"/>
      <c r="J729" s="15"/>
      <c r="K729" s="15"/>
      <c r="L729" s="15"/>
      <c r="M729" s="15"/>
      <c r="N729" s="7"/>
      <c r="O729" s="8"/>
    </row>
    <row r="730" spans="1:15" ht="15.75" customHeight="1" x14ac:dyDescent="0.3">
      <c r="A730" s="9"/>
      <c r="B730" s="101" t="s">
        <v>45</v>
      </c>
      <c r="C730" s="16"/>
      <c r="D730" s="67" t="s">
        <v>19</v>
      </c>
      <c r="E730" s="255"/>
      <c r="F730" s="256"/>
      <c r="G730" s="256"/>
      <c r="H730" s="256"/>
      <c r="I730" s="256"/>
      <c r="J730" s="256"/>
      <c r="K730" s="256"/>
      <c r="L730" s="256"/>
      <c r="M730" s="256"/>
      <c r="N730" s="257"/>
      <c r="O730" s="10"/>
    </row>
    <row r="731" spans="1:15" ht="15.75" customHeight="1" x14ac:dyDescent="0.3">
      <c r="A731" s="9"/>
      <c r="B731" s="102"/>
      <c r="C731" s="16"/>
      <c r="D731" s="234" t="s">
        <v>20</v>
      </c>
      <c r="E731" s="258" t="s">
        <v>17</v>
      </c>
      <c r="F731" s="259"/>
      <c r="G731" s="259"/>
      <c r="H731" s="259"/>
      <c r="I731" s="259"/>
      <c r="J731" s="259"/>
      <c r="K731" s="259"/>
      <c r="L731" s="259"/>
      <c r="M731" s="259"/>
      <c r="N731" s="260"/>
      <c r="O731" s="10"/>
    </row>
    <row r="732" spans="1:15" ht="15.75" customHeight="1" x14ac:dyDescent="0.3">
      <c r="A732" s="9"/>
      <c r="B732" s="102"/>
      <c r="C732" s="16"/>
      <c r="D732" s="236"/>
      <c r="E732" s="258" t="s">
        <v>18</v>
      </c>
      <c r="F732" s="259"/>
      <c r="G732" s="259"/>
      <c r="H732" s="259"/>
      <c r="I732" s="259"/>
      <c r="J732" s="259"/>
      <c r="K732" s="259"/>
      <c r="L732" s="259"/>
      <c r="M732" s="259"/>
      <c r="N732" s="260"/>
      <c r="O732" s="10"/>
    </row>
    <row r="733" spans="1:15" ht="15.75" customHeight="1" x14ac:dyDescent="0.3">
      <c r="A733" s="9"/>
      <c r="B733" s="102"/>
      <c r="C733" s="16"/>
      <c r="D733" s="234" t="s">
        <v>21</v>
      </c>
      <c r="E733" s="258" t="s">
        <v>17</v>
      </c>
      <c r="F733" s="259"/>
      <c r="G733" s="259"/>
      <c r="H733" s="259"/>
      <c r="I733" s="259"/>
      <c r="J733" s="259"/>
      <c r="K733" s="259"/>
      <c r="L733" s="259"/>
      <c r="M733" s="259"/>
      <c r="N733" s="260"/>
      <c r="O733" s="10"/>
    </row>
    <row r="734" spans="1:15" ht="15.75" customHeight="1" x14ac:dyDescent="0.3">
      <c r="A734" s="9"/>
      <c r="B734" s="102"/>
      <c r="C734" s="16"/>
      <c r="D734" s="236"/>
      <c r="E734" s="258" t="s">
        <v>18</v>
      </c>
      <c r="F734" s="259"/>
      <c r="G734" s="259"/>
      <c r="H734" s="259"/>
      <c r="I734" s="259"/>
      <c r="J734" s="259"/>
      <c r="K734" s="259"/>
      <c r="L734" s="259"/>
      <c r="M734" s="259"/>
      <c r="N734" s="260"/>
      <c r="O734" s="10"/>
    </row>
    <row r="735" spans="1:15" ht="15.75" customHeight="1" x14ac:dyDescent="0.3">
      <c r="A735" s="9"/>
      <c r="B735" s="102"/>
      <c r="C735" s="16"/>
      <c r="D735" s="67" t="s">
        <v>22</v>
      </c>
      <c r="E735" s="255"/>
      <c r="F735" s="256"/>
      <c r="G735" s="256"/>
      <c r="H735" s="256"/>
      <c r="I735" s="256"/>
      <c r="J735" s="256"/>
      <c r="K735" s="256"/>
      <c r="L735" s="256"/>
      <c r="M735" s="256"/>
      <c r="N735" s="257"/>
      <c r="O735" s="10"/>
    </row>
    <row r="736" spans="1:15" ht="15.75" customHeight="1" x14ac:dyDescent="0.3">
      <c r="A736" s="9"/>
      <c r="B736" s="102"/>
      <c r="C736" s="16"/>
      <c r="D736" s="67" t="s">
        <v>23</v>
      </c>
      <c r="E736" s="261" t="s">
        <v>169</v>
      </c>
      <c r="F736" s="262"/>
      <c r="G736" s="261" t="s">
        <v>168</v>
      </c>
      <c r="H736" s="262"/>
      <c r="I736" s="232" t="s">
        <v>59</v>
      </c>
      <c r="J736" s="233"/>
      <c r="K736" s="237" t="s">
        <v>60</v>
      </c>
      <c r="L736" s="239"/>
      <c r="M736" s="239"/>
      <c r="N736" s="238"/>
      <c r="O736" s="10"/>
    </row>
    <row r="737" spans="1:15" ht="15.75" customHeight="1" x14ac:dyDescent="0.3">
      <c r="A737" s="9"/>
      <c r="B737" s="103"/>
      <c r="C737" s="16"/>
      <c r="D737" s="67" t="s">
        <v>24</v>
      </c>
      <c r="E737" s="237"/>
      <c r="F737" s="239"/>
      <c r="G737" s="239"/>
      <c r="H737" s="238"/>
      <c r="I737" s="232" t="s">
        <v>25</v>
      </c>
      <c r="J737" s="233"/>
      <c r="K737" s="237"/>
      <c r="L737" s="239"/>
      <c r="M737" s="239"/>
      <c r="N737" s="238"/>
      <c r="O737" s="10"/>
    </row>
    <row r="738" spans="1:15" ht="1.5" customHeight="1" x14ac:dyDescent="0.3">
      <c r="A738" s="11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4"/>
    </row>
    <row r="739" spans="1:15" ht="5.0999999999999996" customHeight="1" x14ac:dyDescent="0.3"/>
    <row r="740" spans="1:15" ht="1.5" customHeight="1" x14ac:dyDescent="0.3">
      <c r="A740" s="6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8"/>
    </row>
    <row r="741" spans="1:15" ht="15.75" customHeight="1" x14ac:dyDescent="0.3">
      <c r="A741" s="9"/>
      <c r="B741" s="101" t="s">
        <v>46</v>
      </c>
      <c r="C741" s="16"/>
      <c r="D741" s="240" t="s">
        <v>26</v>
      </c>
      <c r="E741" s="68" t="s">
        <v>27</v>
      </c>
      <c r="F741" s="242">
        <v>0</v>
      </c>
      <c r="G741" s="243"/>
      <c r="H741" s="68" t="s">
        <v>32</v>
      </c>
      <c r="I741" s="224"/>
      <c r="J741" s="225"/>
      <c r="K741" s="225"/>
      <c r="L741" s="225"/>
      <c r="M741" s="225"/>
      <c r="N741" s="226"/>
      <c r="O741" s="10"/>
    </row>
    <row r="742" spans="1:15" ht="15.75" customHeight="1" x14ac:dyDescent="0.3">
      <c r="A742" s="9"/>
      <c r="B742" s="102"/>
      <c r="C742" s="16"/>
      <c r="D742" s="241"/>
      <c r="E742" s="68" t="s">
        <v>28</v>
      </c>
      <c r="F742" s="244">
        <v>0</v>
      </c>
      <c r="G742" s="245"/>
      <c r="H742" s="68" t="s">
        <v>30</v>
      </c>
      <c r="I742" s="112"/>
      <c r="J742" s="113"/>
      <c r="K742" s="68" t="s">
        <v>36</v>
      </c>
      <c r="L742" s="224"/>
      <c r="M742" s="225"/>
      <c r="N742" s="226"/>
      <c r="O742" s="10"/>
    </row>
    <row r="743" spans="1:15" ht="15.75" customHeight="1" x14ac:dyDescent="0.3">
      <c r="A743" s="9"/>
      <c r="B743" s="102"/>
      <c r="C743" s="16"/>
      <c r="D743" s="67" t="s">
        <v>29</v>
      </c>
      <c r="E743" s="68" t="s">
        <v>31</v>
      </c>
      <c r="F743" s="237" t="s">
        <v>61</v>
      </c>
      <c r="G743" s="238"/>
      <c r="H743" s="68" t="s">
        <v>33</v>
      </c>
      <c r="I743" s="237" t="s">
        <v>61</v>
      </c>
      <c r="J743" s="238"/>
      <c r="K743" s="232" t="s">
        <v>35</v>
      </c>
      <c r="L743" s="233"/>
      <c r="M743" s="237"/>
      <c r="N743" s="238"/>
      <c r="O743" s="10"/>
    </row>
    <row r="744" spans="1:15" ht="15.75" customHeight="1" x14ac:dyDescent="0.3">
      <c r="A744" s="9"/>
      <c r="B744" s="102"/>
      <c r="C744" s="16"/>
      <c r="D744" s="67" t="s">
        <v>34</v>
      </c>
      <c r="E744" s="224"/>
      <c r="F744" s="225"/>
      <c r="G744" s="225"/>
      <c r="H744" s="225"/>
      <c r="I744" s="225"/>
      <c r="J744" s="225"/>
      <c r="K744" s="225"/>
      <c r="L744" s="225"/>
      <c r="M744" s="225"/>
      <c r="N744" s="226"/>
      <c r="O744" s="10"/>
    </row>
    <row r="745" spans="1:15" ht="15.75" customHeight="1" x14ac:dyDescent="0.3">
      <c r="A745" s="9"/>
      <c r="B745" s="103"/>
      <c r="C745" s="16"/>
      <c r="D745" s="67" t="s">
        <v>52</v>
      </c>
      <c r="E745" s="224"/>
      <c r="F745" s="225"/>
      <c r="G745" s="225"/>
      <c r="H745" s="225"/>
      <c r="I745" s="225"/>
      <c r="J745" s="225"/>
      <c r="K745" s="225"/>
      <c r="L745" s="225"/>
      <c r="M745" s="225"/>
      <c r="N745" s="226"/>
      <c r="O745" s="10"/>
    </row>
    <row r="746" spans="1:15" ht="1.5" customHeight="1" x14ac:dyDescent="0.3">
      <c r="A746" s="11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4"/>
    </row>
    <row r="747" spans="1:15" ht="5.0999999999999996" customHeight="1" x14ac:dyDescent="0.3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</row>
    <row r="748" spans="1:15" ht="1.5" customHeight="1" x14ac:dyDescent="0.3">
      <c r="A748" s="6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8"/>
    </row>
    <row r="749" spans="1:15" ht="15.75" customHeight="1" x14ac:dyDescent="0.3">
      <c r="A749" s="9"/>
      <c r="B749" s="101" t="s">
        <v>47</v>
      </c>
      <c r="C749" s="16"/>
      <c r="D749" s="67" t="s">
        <v>51</v>
      </c>
      <c r="E749" s="224"/>
      <c r="F749" s="225"/>
      <c r="G749" s="225"/>
      <c r="H749" s="225"/>
      <c r="I749" s="225"/>
      <c r="J749" s="225"/>
      <c r="K749" s="225"/>
      <c r="L749" s="225"/>
      <c r="M749" s="225"/>
      <c r="N749" s="226"/>
      <c r="O749" s="10"/>
    </row>
    <row r="750" spans="1:15" ht="15.75" customHeight="1" x14ac:dyDescent="0.3">
      <c r="A750" s="9"/>
      <c r="B750" s="102"/>
      <c r="C750" s="16"/>
      <c r="D750" s="67" t="s">
        <v>48</v>
      </c>
      <c r="E750" s="227"/>
      <c r="F750" s="228"/>
      <c r="G750" s="228"/>
      <c r="H750" s="228"/>
      <c r="I750" s="228"/>
      <c r="J750" s="228"/>
      <c r="K750" s="228"/>
      <c r="L750" s="228"/>
      <c r="M750" s="228"/>
      <c r="N750" s="229"/>
      <c r="O750" s="10"/>
    </row>
    <row r="751" spans="1:15" ht="15.75" customHeight="1" x14ac:dyDescent="0.3">
      <c r="A751" s="9"/>
      <c r="B751" s="102"/>
      <c r="C751" s="16"/>
      <c r="D751" s="67" t="s">
        <v>49</v>
      </c>
      <c r="E751" s="224"/>
      <c r="F751" s="225"/>
      <c r="G751" s="225"/>
      <c r="H751" s="225"/>
      <c r="I751" s="225"/>
      <c r="J751" s="225"/>
      <c r="K751" s="225"/>
      <c r="L751" s="225"/>
      <c r="M751" s="225"/>
      <c r="N751" s="226"/>
      <c r="O751" s="10"/>
    </row>
    <row r="752" spans="1:15" ht="15.75" customHeight="1" x14ac:dyDescent="0.3">
      <c r="A752" s="9"/>
      <c r="B752" s="102"/>
      <c r="C752" s="16"/>
      <c r="D752" s="67" t="s">
        <v>50</v>
      </c>
      <c r="E752" s="230"/>
      <c r="F752" s="231"/>
      <c r="G752" s="232" t="s">
        <v>41</v>
      </c>
      <c r="H752" s="233"/>
      <c r="I752" s="230"/>
      <c r="J752" s="231"/>
      <c r="K752" s="232" t="s">
        <v>42</v>
      </c>
      <c r="L752" s="233"/>
      <c r="M752" s="230"/>
      <c r="N752" s="231"/>
      <c r="O752" s="10"/>
    </row>
    <row r="753" spans="1:15" ht="15.75" customHeight="1" x14ac:dyDescent="0.3">
      <c r="A753" s="9"/>
      <c r="B753" s="102"/>
      <c r="C753" s="16"/>
      <c r="D753" s="234" t="s">
        <v>54</v>
      </c>
      <c r="E753" s="68" t="s">
        <v>38</v>
      </c>
      <c r="F753" s="237"/>
      <c r="G753" s="238"/>
      <c r="H753" s="68" t="s">
        <v>39</v>
      </c>
      <c r="I753" s="237"/>
      <c r="J753" s="238"/>
      <c r="K753" s="68" t="s">
        <v>53</v>
      </c>
      <c r="L753" s="237"/>
      <c r="M753" s="239"/>
      <c r="N753" s="238"/>
      <c r="O753" s="10"/>
    </row>
    <row r="754" spans="1:15" ht="15.75" customHeight="1" x14ac:dyDescent="0.3">
      <c r="A754" s="9"/>
      <c r="B754" s="102"/>
      <c r="C754" s="16"/>
      <c r="D754" s="235"/>
      <c r="E754" s="68" t="s">
        <v>37</v>
      </c>
      <c r="F754" s="224"/>
      <c r="G754" s="225"/>
      <c r="H754" s="225"/>
      <c r="I754" s="225"/>
      <c r="J754" s="225"/>
      <c r="K754" s="225"/>
      <c r="L754" s="225"/>
      <c r="M754" s="225"/>
      <c r="N754" s="226"/>
      <c r="O754" s="10"/>
    </row>
    <row r="755" spans="1:15" ht="15.75" customHeight="1" x14ac:dyDescent="0.3">
      <c r="A755" s="9"/>
      <c r="B755" s="103"/>
      <c r="C755" s="16"/>
      <c r="D755" s="236"/>
      <c r="E755" s="68" t="s">
        <v>40</v>
      </c>
      <c r="F755" s="224"/>
      <c r="G755" s="225"/>
      <c r="H755" s="225"/>
      <c r="I755" s="225"/>
      <c r="J755" s="225"/>
      <c r="K755" s="225"/>
      <c r="L755" s="225"/>
      <c r="M755" s="225"/>
      <c r="N755" s="226"/>
      <c r="O755" s="10"/>
    </row>
    <row r="756" spans="1:15" ht="1.5" customHeight="1" x14ac:dyDescent="0.3">
      <c r="A756" s="11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4"/>
    </row>
    <row r="757" spans="1:15" ht="31.5" x14ac:dyDescent="0.3">
      <c r="B757" s="144" t="s">
        <v>183</v>
      </c>
      <c r="C757" s="144"/>
      <c r="D757" s="144"/>
      <c r="E757" s="144"/>
      <c r="F757" s="144"/>
      <c r="G757" s="144"/>
      <c r="H757" s="144"/>
      <c r="I757" s="144"/>
      <c r="J757" s="144"/>
      <c r="K757" s="144"/>
      <c r="L757" s="144"/>
      <c r="M757" s="144"/>
      <c r="N757" s="144"/>
    </row>
    <row r="758" spans="1:15" ht="11.25" customHeight="1" x14ac:dyDescent="0.3"/>
    <row r="759" spans="1:15" ht="15" customHeight="1" x14ac:dyDescent="0.3">
      <c r="B759" s="146" t="s">
        <v>184</v>
      </c>
      <c r="C759" s="146"/>
      <c r="D759" s="146"/>
      <c r="E759" s="146"/>
      <c r="F759" s="146"/>
      <c r="G759" s="146"/>
      <c r="H759" s="146"/>
      <c r="I759" s="146"/>
      <c r="J759" s="146"/>
      <c r="K759" s="146"/>
      <c r="L759" s="146"/>
      <c r="M759" s="146"/>
      <c r="N759" s="146"/>
    </row>
    <row r="760" spans="1:15" ht="15" customHeight="1" x14ac:dyDescent="0.3">
      <c r="B760" s="146" t="s">
        <v>55</v>
      </c>
      <c r="C760" s="146"/>
      <c r="D760" s="146"/>
      <c r="E760" s="146"/>
      <c r="F760" s="146"/>
      <c r="G760" s="146"/>
      <c r="H760" s="146"/>
      <c r="I760" s="146"/>
      <c r="J760" s="146"/>
      <c r="K760" s="146"/>
      <c r="L760" s="146"/>
      <c r="M760" s="146"/>
      <c r="N760" s="146"/>
    </row>
    <row r="761" spans="1:15" ht="15" customHeight="1" x14ac:dyDescent="0.3">
      <c r="B761" s="146" t="s">
        <v>56</v>
      </c>
      <c r="C761" s="146"/>
      <c r="D761" s="146"/>
      <c r="E761" s="146"/>
      <c r="F761" s="146"/>
      <c r="G761" s="146"/>
      <c r="H761" s="146"/>
      <c r="I761" s="146"/>
      <c r="J761" s="146"/>
      <c r="K761" s="146"/>
      <c r="L761" s="146"/>
      <c r="M761" s="146"/>
      <c r="N761" s="146"/>
    </row>
    <row r="762" spans="1:15" ht="7.5" customHeight="1" thickBot="1" x14ac:dyDescent="0.35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1:15" ht="22.5" customHeight="1" x14ac:dyDescent="0.3">
      <c r="A763" s="4"/>
      <c r="B763" s="147" t="s">
        <v>16</v>
      </c>
      <c r="C763" s="147"/>
      <c r="D763" s="147"/>
      <c r="E763" s="147"/>
      <c r="F763" s="147"/>
      <c r="G763" s="147"/>
      <c r="H763" s="147"/>
      <c r="I763" s="148"/>
      <c r="J763" s="149" t="s">
        <v>58</v>
      </c>
      <c r="K763" s="150"/>
      <c r="L763" s="147" t="s">
        <v>4</v>
      </c>
      <c r="M763" s="147"/>
      <c r="N763" s="147"/>
      <c r="O763" s="4"/>
    </row>
    <row r="764" spans="1:15" ht="22.5" customHeight="1" thickBot="1" x14ac:dyDescent="0.35">
      <c r="A764" s="5"/>
      <c r="B764" s="151" t="s">
        <v>15</v>
      </c>
      <c r="C764" s="151"/>
      <c r="D764" s="151"/>
      <c r="E764" s="151"/>
      <c r="F764" s="151"/>
      <c r="G764" s="151"/>
      <c r="H764" s="151"/>
      <c r="I764" s="152"/>
      <c r="J764" s="153" t="s">
        <v>57</v>
      </c>
      <c r="K764" s="154"/>
      <c r="L764" s="268" t="s">
        <v>189</v>
      </c>
      <c r="M764" s="268"/>
      <c r="N764" s="268"/>
      <c r="O764" s="5"/>
    </row>
    <row r="765" spans="1:15" ht="10.5" customHeight="1" x14ac:dyDescent="0.3"/>
    <row r="766" spans="1:15" ht="1.5" customHeight="1" x14ac:dyDescent="0.3">
      <c r="A766" s="6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8"/>
    </row>
    <row r="767" spans="1:15" ht="15.75" customHeight="1" x14ac:dyDescent="0.3">
      <c r="A767" s="9"/>
      <c r="B767" s="101" t="s">
        <v>43</v>
      </c>
      <c r="C767" s="156"/>
      <c r="D767" s="67" t="s">
        <v>13</v>
      </c>
      <c r="E767" s="255"/>
      <c r="F767" s="256"/>
      <c r="G767" s="256"/>
      <c r="H767" s="256"/>
      <c r="I767" s="256"/>
      <c r="J767" s="257"/>
      <c r="K767" s="232" t="s">
        <v>10</v>
      </c>
      <c r="L767" s="233"/>
      <c r="M767" s="261"/>
      <c r="N767" s="262"/>
      <c r="O767" s="10"/>
    </row>
    <row r="768" spans="1:15" ht="15.75" customHeight="1" x14ac:dyDescent="0.3">
      <c r="A768" s="9"/>
      <c r="B768" s="115"/>
      <c r="C768" s="156"/>
      <c r="D768" s="67" t="s">
        <v>7</v>
      </c>
      <c r="E768" s="255"/>
      <c r="F768" s="256"/>
      <c r="G768" s="256"/>
      <c r="H768" s="256"/>
      <c r="I768" s="256"/>
      <c r="J768" s="257"/>
      <c r="K768" s="232" t="s">
        <v>9</v>
      </c>
      <c r="L768" s="233"/>
      <c r="M768" s="261" t="s">
        <v>63</v>
      </c>
      <c r="N768" s="262"/>
      <c r="O768" s="10"/>
    </row>
    <row r="769" spans="1:15" ht="15.75" customHeight="1" x14ac:dyDescent="0.3">
      <c r="A769" s="9"/>
      <c r="B769" s="115"/>
      <c r="C769" s="156"/>
      <c r="D769" s="67" t="s">
        <v>11</v>
      </c>
      <c r="E769" s="255"/>
      <c r="F769" s="256"/>
      <c r="G769" s="256"/>
      <c r="H769" s="257"/>
      <c r="I769" s="232" t="s">
        <v>1</v>
      </c>
      <c r="J769" s="233"/>
      <c r="K769" s="261"/>
      <c r="L769" s="263"/>
      <c r="M769" s="263"/>
      <c r="N769" s="262"/>
      <c r="O769" s="10"/>
    </row>
    <row r="770" spans="1:15" ht="15.75" customHeight="1" x14ac:dyDescent="0.3">
      <c r="A770" s="9"/>
      <c r="B770" s="115"/>
      <c r="C770" s="156"/>
      <c r="D770" s="67" t="s">
        <v>12</v>
      </c>
      <c r="E770" s="255"/>
      <c r="F770" s="256"/>
      <c r="G770" s="256"/>
      <c r="H770" s="256"/>
      <c r="I770" s="256"/>
      <c r="J770" s="256"/>
      <c r="K770" s="256"/>
      <c r="L770" s="256"/>
      <c r="M770" s="256"/>
      <c r="N770" s="257"/>
      <c r="O770" s="10"/>
    </row>
    <row r="771" spans="1:15" ht="15.75" customHeight="1" x14ac:dyDescent="0.3">
      <c r="A771" s="9"/>
      <c r="B771" s="115"/>
      <c r="C771" s="156"/>
      <c r="D771" s="67" t="s">
        <v>3</v>
      </c>
      <c r="E771" s="261"/>
      <c r="F771" s="263"/>
      <c r="G771" s="263"/>
      <c r="H771" s="262"/>
      <c r="I771" s="232" t="s">
        <v>2</v>
      </c>
      <c r="J771" s="233"/>
      <c r="K771" s="261"/>
      <c r="L771" s="263"/>
      <c r="M771" s="263"/>
      <c r="N771" s="262"/>
      <c r="O771" s="10"/>
    </row>
    <row r="772" spans="1:15" ht="15.75" customHeight="1" x14ac:dyDescent="0.3">
      <c r="A772" s="9"/>
      <c r="B772" s="115"/>
      <c r="C772" s="156"/>
      <c r="D772" s="67" t="s">
        <v>5</v>
      </c>
      <c r="E772" s="264" t="s">
        <v>62</v>
      </c>
      <c r="F772" s="265"/>
      <c r="G772" s="232" t="s">
        <v>14</v>
      </c>
      <c r="H772" s="233"/>
      <c r="I772" s="266" t="s">
        <v>175</v>
      </c>
      <c r="J772" s="267"/>
      <c r="K772" s="232" t="s">
        <v>8</v>
      </c>
      <c r="L772" s="233"/>
      <c r="M772" s="266" t="s">
        <v>175</v>
      </c>
      <c r="N772" s="267"/>
      <c r="O772" s="10"/>
    </row>
    <row r="773" spans="1:15" ht="15.75" customHeight="1" x14ac:dyDescent="0.3">
      <c r="A773" s="9"/>
      <c r="B773" s="115"/>
      <c r="C773" s="156"/>
      <c r="D773" s="67" t="s">
        <v>0</v>
      </c>
      <c r="E773" s="255"/>
      <c r="F773" s="256"/>
      <c r="G773" s="256"/>
      <c r="H773" s="256"/>
      <c r="I773" s="256"/>
      <c r="J773" s="256"/>
      <c r="K773" s="256"/>
      <c r="L773" s="256"/>
      <c r="M773" s="256"/>
      <c r="N773" s="257"/>
      <c r="O773" s="10"/>
    </row>
    <row r="774" spans="1:15" ht="15.75" customHeight="1" x14ac:dyDescent="0.3">
      <c r="A774" s="9"/>
      <c r="B774" s="116"/>
      <c r="C774" s="156"/>
      <c r="D774" s="67" t="s">
        <v>6</v>
      </c>
      <c r="E774" s="255"/>
      <c r="F774" s="256"/>
      <c r="G774" s="256"/>
      <c r="H774" s="256"/>
      <c r="I774" s="256"/>
      <c r="J774" s="256"/>
      <c r="K774" s="256"/>
      <c r="L774" s="256"/>
      <c r="M774" s="256"/>
      <c r="N774" s="257"/>
      <c r="O774" s="10"/>
    </row>
    <row r="775" spans="1:15" ht="1.5" customHeight="1" x14ac:dyDescent="0.3">
      <c r="A775" s="11"/>
      <c r="B775" s="12"/>
      <c r="C775" s="12"/>
      <c r="D775" s="12"/>
      <c r="E775" s="12"/>
      <c r="F775" s="13"/>
      <c r="G775" s="13"/>
      <c r="H775" s="13"/>
      <c r="I775" s="13"/>
      <c r="J775" s="13"/>
      <c r="K775" s="13"/>
      <c r="L775" s="13"/>
      <c r="M775" s="13"/>
      <c r="N775" s="12"/>
      <c r="O775" s="14"/>
    </row>
    <row r="776" spans="1:15" ht="5.0999999999999996" customHeight="1" x14ac:dyDescent="0.3">
      <c r="F776" s="2"/>
      <c r="G776" s="2"/>
      <c r="H776" s="2"/>
      <c r="I776" s="2"/>
      <c r="J776" s="2"/>
      <c r="K776" s="2"/>
      <c r="L776" s="2"/>
      <c r="M776" s="2"/>
    </row>
    <row r="777" spans="1:15" ht="1.5" customHeight="1" x14ac:dyDescent="0.3">
      <c r="A777" s="6"/>
      <c r="B777" s="7"/>
      <c r="C777" s="7"/>
      <c r="D777" s="7"/>
      <c r="E777" s="7"/>
      <c r="F777" s="15"/>
      <c r="G777" s="15"/>
      <c r="H777" s="15"/>
      <c r="I777" s="15"/>
      <c r="J777" s="15"/>
      <c r="K777" s="15"/>
      <c r="L777" s="15"/>
      <c r="M777" s="15"/>
      <c r="N777" s="7"/>
      <c r="O777" s="8"/>
    </row>
    <row r="778" spans="1:15" ht="6" customHeight="1" x14ac:dyDescent="0.3">
      <c r="A778" s="9"/>
      <c r="B778" s="101" t="s">
        <v>44</v>
      </c>
      <c r="C778" s="16"/>
      <c r="D778" s="246"/>
      <c r="E778" s="247"/>
      <c r="F778" s="247"/>
      <c r="G778" s="247"/>
      <c r="H778" s="247"/>
      <c r="I778" s="247"/>
      <c r="J778" s="247"/>
      <c r="K778" s="247"/>
      <c r="L778" s="247"/>
      <c r="M778" s="247"/>
      <c r="N778" s="248"/>
      <c r="O778" s="10"/>
    </row>
    <row r="779" spans="1:15" ht="65.25" customHeight="1" x14ac:dyDescent="0.3">
      <c r="A779" s="9"/>
      <c r="B779" s="115"/>
      <c r="C779" s="16"/>
      <c r="D779" s="249" t="s">
        <v>176</v>
      </c>
      <c r="E779" s="250"/>
      <c r="F779" s="250"/>
      <c r="G779" s="250"/>
      <c r="H779" s="250"/>
      <c r="I779" s="250"/>
      <c r="J779" s="250"/>
      <c r="K779" s="250"/>
      <c r="L779" s="250"/>
      <c r="M779" s="250"/>
      <c r="N779" s="251"/>
      <c r="O779" s="10"/>
    </row>
    <row r="780" spans="1:15" ht="6" customHeight="1" x14ac:dyDescent="0.3">
      <c r="A780" s="9"/>
      <c r="B780" s="116"/>
      <c r="C780" s="16"/>
      <c r="D780" s="252"/>
      <c r="E780" s="253"/>
      <c r="F780" s="253"/>
      <c r="G780" s="253"/>
      <c r="H780" s="253"/>
      <c r="I780" s="253"/>
      <c r="J780" s="253"/>
      <c r="K780" s="253"/>
      <c r="L780" s="253"/>
      <c r="M780" s="253"/>
      <c r="N780" s="254"/>
      <c r="O780" s="10"/>
    </row>
    <row r="781" spans="1:15" ht="1.5" customHeight="1" x14ac:dyDescent="0.3">
      <c r="A781" s="11"/>
      <c r="B781" s="12"/>
      <c r="C781" s="12"/>
      <c r="D781" s="12"/>
      <c r="E781" s="12"/>
      <c r="F781" s="13"/>
      <c r="G781" s="13"/>
      <c r="H781" s="13"/>
      <c r="I781" s="13"/>
      <c r="J781" s="13"/>
      <c r="K781" s="13"/>
      <c r="L781" s="13"/>
      <c r="M781" s="13"/>
      <c r="N781" s="12"/>
      <c r="O781" s="14"/>
    </row>
    <row r="782" spans="1:15" ht="5.0999999999999996" customHeight="1" x14ac:dyDescent="0.3">
      <c r="F782" s="2"/>
      <c r="G782" s="2"/>
      <c r="H782" s="2"/>
      <c r="I782" s="2"/>
      <c r="J782" s="2"/>
      <c r="K782" s="2"/>
      <c r="L782" s="2"/>
      <c r="M782" s="2"/>
    </row>
    <row r="783" spans="1:15" ht="1.5" customHeight="1" x14ac:dyDescent="0.3">
      <c r="A783" s="6"/>
      <c r="B783" s="7"/>
      <c r="C783" s="7"/>
      <c r="D783" s="7"/>
      <c r="E783" s="7"/>
      <c r="F783" s="15"/>
      <c r="G783" s="15"/>
      <c r="H783" s="15"/>
      <c r="I783" s="15"/>
      <c r="J783" s="15"/>
      <c r="K783" s="15"/>
      <c r="L783" s="15"/>
      <c r="M783" s="15"/>
      <c r="N783" s="7"/>
      <c r="O783" s="8"/>
    </row>
    <row r="784" spans="1:15" ht="15.75" customHeight="1" x14ac:dyDescent="0.3">
      <c r="A784" s="9"/>
      <c r="B784" s="101" t="s">
        <v>45</v>
      </c>
      <c r="C784" s="16"/>
      <c r="D784" s="67" t="s">
        <v>19</v>
      </c>
      <c r="E784" s="255"/>
      <c r="F784" s="256"/>
      <c r="G784" s="256"/>
      <c r="H784" s="256"/>
      <c r="I784" s="256"/>
      <c r="J784" s="256"/>
      <c r="K784" s="256"/>
      <c r="L784" s="256"/>
      <c r="M784" s="256"/>
      <c r="N784" s="257"/>
      <c r="O784" s="10"/>
    </row>
    <row r="785" spans="1:15" ht="15.75" customHeight="1" x14ac:dyDescent="0.3">
      <c r="A785" s="9"/>
      <c r="B785" s="102"/>
      <c r="C785" s="16"/>
      <c r="D785" s="234" t="s">
        <v>20</v>
      </c>
      <c r="E785" s="258" t="s">
        <v>17</v>
      </c>
      <c r="F785" s="259"/>
      <c r="G785" s="259"/>
      <c r="H785" s="259"/>
      <c r="I785" s="259"/>
      <c r="J785" s="259"/>
      <c r="K785" s="259"/>
      <c r="L785" s="259"/>
      <c r="M785" s="259"/>
      <c r="N785" s="260"/>
      <c r="O785" s="10"/>
    </row>
    <row r="786" spans="1:15" ht="15.75" customHeight="1" x14ac:dyDescent="0.3">
      <c r="A786" s="9"/>
      <c r="B786" s="102"/>
      <c r="C786" s="16"/>
      <c r="D786" s="236"/>
      <c r="E786" s="258" t="s">
        <v>18</v>
      </c>
      <c r="F786" s="259"/>
      <c r="G786" s="259"/>
      <c r="H786" s="259"/>
      <c r="I786" s="259"/>
      <c r="J786" s="259"/>
      <c r="K786" s="259"/>
      <c r="L786" s="259"/>
      <c r="M786" s="259"/>
      <c r="N786" s="260"/>
      <c r="O786" s="10"/>
    </row>
    <row r="787" spans="1:15" ht="15.75" customHeight="1" x14ac:dyDescent="0.3">
      <c r="A787" s="9"/>
      <c r="B787" s="102"/>
      <c r="C787" s="16"/>
      <c r="D787" s="234" t="s">
        <v>21</v>
      </c>
      <c r="E787" s="258" t="s">
        <v>17</v>
      </c>
      <c r="F787" s="259"/>
      <c r="G787" s="259"/>
      <c r="H787" s="259"/>
      <c r="I787" s="259"/>
      <c r="J787" s="259"/>
      <c r="K787" s="259"/>
      <c r="L787" s="259"/>
      <c r="M787" s="259"/>
      <c r="N787" s="260"/>
      <c r="O787" s="10"/>
    </row>
    <row r="788" spans="1:15" ht="15.75" customHeight="1" x14ac:dyDescent="0.3">
      <c r="A788" s="9"/>
      <c r="B788" s="102"/>
      <c r="C788" s="16"/>
      <c r="D788" s="236"/>
      <c r="E788" s="258" t="s">
        <v>18</v>
      </c>
      <c r="F788" s="259"/>
      <c r="G788" s="259"/>
      <c r="H788" s="259"/>
      <c r="I788" s="259"/>
      <c r="J788" s="259"/>
      <c r="K788" s="259"/>
      <c r="L788" s="259"/>
      <c r="M788" s="259"/>
      <c r="N788" s="260"/>
      <c r="O788" s="10"/>
    </row>
    <row r="789" spans="1:15" ht="15.75" customHeight="1" x14ac:dyDescent="0.3">
      <c r="A789" s="9"/>
      <c r="B789" s="102"/>
      <c r="C789" s="16"/>
      <c r="D789" s="67" t="s">
        <v>22</v>
      </c>
      <c r="E789" s="255"/>
      <c r="F789" s="256"/>
      <c r="G789" s="256"/>
      <c r="H789" s="256"/>
      <c r="I789" s="256"/>
      <c r="J789" s="256"/>
      <c r="K789" s="256"/>
      <c r="L789" s="256"/>
      <c r="M789" s="256"/>
      <c r="N789" s="257"/>
      <c r="O789" s="10"/>
    </row>
    <row r="790" spans="1:15" ht="15.75" customHeight="1" x14ac:dyDescent="0.3">
      <c r="A790" s="9"/>
      <c r="B790" s="102"/>
      <c r="C790" s="16"/>
      <c r="D790" s="67" t="s">
        <v>23</v>
      </c>
      <c r="E790" s="261" t="s">
        <v>169</v>
      </c>
      <c r="F790" s="262"/>
      <c r="G790" s="261" t="s">
        <v>168</v>
      </c>
      <c r="H790" s="262"/>
      <c r="I790" s="232" t="s">
        <v>59</v>
      </c>
      <c r="J790" s="233"/>
      <c r="K790" s="237" t="s">
        <v>60</v>
      </c>
      <c r="L790" s="239"/>
      <c r="M790" s="239"/>
      <c r="N790" s="238"/>
      <c r="O790" s="10"/>
    </row>
    <row r="791" spans="1:15" ht="15.75" customHeight="1" x14ac:dyDescent="0.3">
      <c r="A791" s="9"/>
      <c r="B791" s="103"/>
      <c r="C791" s="16"/>
      <c r="D791" s="67" t="s">
        <v>24</v>
      </c>
      <c r="E791" s="237"/>
      <c r="F791" s="239"/>
      <c r="G791" s="239"/>
      <c r="H791" s="238"/>
      <c r="I791" s="232" t="s">
        <v>25</v>
      </c>
      <c r="J791" s="233"/>
      <c r="K791" s="237"/>
      <c r="L791" s="239"/>
      <c r="M791" s="239"/>
      <c r="N791" s="238"/>
      <c r="O791" s="10"/>
    </row>
    <row r="792" spans="1:15" ht="1.5" customHeight="1" x14ac:dyDescent="0.3">
      <c r="A792" s="11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4"/>
    </row>
    <row r="793" spans="1:15" ht="5.0999999999999996" customHeight="1" x14ac:dyDescent="0.3"/>
    <row r="794" spans="1:15" ht="1.5" customHeight="1" x14ac:dyDescent="0.3">
      <c r="A794" s="6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8"/>
    </row>
    <row r="795" spans="1:15" ht="15.75" customHeight="1" x14ac:dyDescent="0.3">
      <c r="A795" s="9"/>
      <c r="B795" s="101" t="s">
        <v>46</v>
      </c>
      <c r="C795" s="16"/>
      <c r="D795" s="240" t="s">
        <v>26</v>
      </c>
      <c r="E795" s="68" t="s">
        <v>27</v>
      </c>
      <c r="F795" s="242">
        <v>0</v>
      </c>
      <c r="G795" s="243"/>
      <c r="H795" s="68" t="s">
        <v>32</v>
      </c>
      <c r="I795" s="224"/>
      <c r="J795" s="225"/>
      <c r="K795" s="225"/>
      <c r="L795" s="225"/>
      <c r="M795" s="225"/>
      <c r="N795" s="226"/>
      <c r="O795" s="10"/>
    </row>
    <row r="796" spans="1:15" ht="15.75" customHeight="1" x14ac:dyDescent="0.3">
      <c r="A796" s="9"/>
      <c r="B796" s="102"/>
      <c r="C796" s="16"/>
      <c r="D796" s="241"/>
      <c r="E796" s="68" t="s">
        <v>28</v>
      </c>
      <c r="F796" s="244">
        <v>0</v>
      </c>
      <c r="G796" s="245"/>
      <c r="H796" s="68" t="s">
        <v>30</v>
      </c>
      <c r="I796" s="112"/>
      <c r="J796" s="113"/>
      <c r="K796" s="68" t="s">
        <v>36</v>
      </c>
      <c r="L796" s="224"/>
      <c r="M796" s="225"/>
      <c r="N796" s="226"/>
      <c r="O796" s="10"/>
    </row>
    <row r="797" spans="1:15" ht="15.75" customHeight="1" x14ac:dyDescent="0.3">
      <c r="A797" s="9"/>
      <c r="B797" s="102"/>
      <c r="C797" s="16"/>
      <c r="D797" s="67" t="s">
        <v>29</v>
      </c>
      <c r="E797" s="68" t="s">
        <v>31</v>
      </c>
      <c r="F797" s="237" t="s">
        <v>61</v>
      </c>
      <c r="G797" s="238"/>
      <c r="H797" s="68" t="s">
        <v>33</v>
      </c>
      <c r="I797" s="237" t="s">
        <v>61</v>
      </c>
      <c r="J797" s="238"/>
      <c r="K797" s="232" t="s">
        <v>35</v>
      </c>
      <c r="L797" s="233"/>
      <c r="M797" s="237"/>
      <c r="N797" s="238"/>
      <c r="O797" s="10"/>
    </row>
    <row r="798" spans="1:15" ht="15.75" customHeight="1" x14ac:dyDescent="0.3">
      <c r="A798" s="9"/>
      <c r="B798" s="102"/>
      <c r="C798" s="16"/>
      <c r="D798" s="67" t="s">
        <v>34</v>
      </c>
      <c r="E798" s="224"/>
      <c r="F798" s="225"/>
      <c r="G798" s="225"/>
      <c r="H798" s="225"/>
      <c r="I798" s="225"/>
      <c r="J798" s="225"/>
      <c r="K798" s="225"/>
      <c r="L798" s="225"/>
      <c r="M798" s="225"/>
      <c r="N798" s="226"/>
      <c r="O798" s="10"/>
    </row>
    <row r="799" spans="1:15" ht="15.75" customHeight="1" x14ac:dyDescent="0.3">
      <c r="A799" s="9"/>
      <c r="B799" s="103"/>
      <c r="C799" s="16"/>
      <c r="D799" s="67" t="s">
        <v>52</v>
      </c>
      <c r="E799" s="224"/>
      <c r="F799" s="225"/>
      <c r="G799" s="225"/>
      <c r="H799" s="225"/>
      <c r="I799" s="225"/>
      <c r="J799" s="225"/>
      <c r="K799" s="225"/>
      <c r="L799" s="225"/>
      <c r="M799" s="225"/>
      <c r="N799" s="226"/>
      <c r="O799" s="10"/>
    </row>
    <row r="800" spans="1:15" ht="1.5" customHeight="1" x14ac:dyDescent="0.3">
      <c r="A800" s="11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4"/>
    </row>
    <row r="801" spans="1:15" ht="5.0999999999999996" customHeight="1" x14ac:dyDescent="0.3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</row>
    <row r="802" spans="1:15" ht="1.5" customHeight="1" x14ac:dyDescent="0.3">
      <c r="A802" s="6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8"/>
    </row>
    <row r="803" spans="1:15" ht="15.75" customHeight="1" x14ac:dyDescent="0.3">
      <c r="A803" s="9"/>
      <c r="B803" s="101" t="s">
        <v>47</v>
      </c>
      <c r="C803" s="16"/>
      <c r="D803" s="67" t="s">
        <v>51</v>
      </c>
      <c r="E803" s="224"/>
      <c r="F803" s="225"/>
      <c r="G803" s="225"/>
      <c r="H803" s="225"/>
      <c r="I803" s="225"/>
      <c r="J803" s="225"/>
      <c r="K803" s="225"/>
      <c r="L803" s="225"/>
      <c r="M803" s="225"/>
      <c r="N803" s="226"/>
      <c r="O803" s="10"/>
    </row>
    <row r="804" spans="1:15" ht="15.75" customHeight="1" x14ac:dyDescent="0.3">
      <c r="A804" s="9"/>
      <c r="B804" s="102"/>
      <c r="C804" s="16"/>
      <c r="D804" s="67" t="s">
        <v>48</v>
      </c>
      <c r="E804" s="227"/>
      <c r="F804" s="228"/>
      <c r="G804" s="228"/>
      <c r="H804" s="228"/>
      <c r="I804" s="228"/>
      <c r="J804" s="228"/>
      <c r="K804" s="228"/>
      <c r="L804" s="228"/>
      <c r="M804" s="228"/>
      <c r="N804" s="229"/>
      <c r="O804" s="10"/>
    </row>
    <row r="805" spans="1:15" ht="15.75" customHeight="1" x14ac:dyDescent="0.3">
      <c r="A805" s="9"/>
      <c r="B805" s="102"/>
      <c r="C805" s="16"/>
      <c r="D805" s="67" t="s">
        <v>49</v>
      </c>
      <c r="E805" s="224"/>
      <c r="F805" s="225"/>
      <c r="G805" s="225"/>
      <c r="H805" s="225"/>
      <c r="I805" s="225"/>
      <c r="J805" s="225"/>
      <c r="K805" s="225"/>
      <c r="L805" s="225"/>
      <c r="M805" s="225"/>
      <c r="N805" s="226"/>
      <c r="O805" s="10"/>
    </row>
    <row r="806" spans="1:15" ht="15.75" customHeight="1" x14ac:dyDescent="0.3">
      <c r="A806" s="9"/>
      <c r="B806" s="102"/>
      <c r="C806" s="16"/>
      <c r="D806" s="67" t="s">
        <v>50</v>
      </c>
      <c r="E806" s="230"/>
      <c r="F806" s="231"/>
      <c r="G806" s="232" t="s">
        <v>41</v>
      </c>
      <c r="H806" s="233"/>
      <c r="I806" s="230"/>
      <c r="J806" s="231"/>
      <c r="K806" s="232" t="s">
        <v>42</v>
      </c>
      <c r="L806" s="233"/>
      <c r="M806" s="230"/>
      <c r="N806" s="231"/>
      <c r="O806" s="10"/>
    </row>
    <row r="807" spans="1:15" ht="15.75" customHeight="1" x14ac:dyDescent="0.3">
      <c r="A807" s="9"/>
      <c r="B807" s="102"/>
      <c r="C807" s="16"/>
      <c r="D807" s="234" t="s">
        <v>54</v>
      </c>
      <c r="E807" s="68" t="s">
        <v>38</v>
      </c>
      <c r="F807" s="237"/>
      <c r="G807" s="238"/>
      <c r="H807" s="68" t="s">
        <v>39</v>
      </c>
      <c r="I807" s="237"/>
      <c r="J807" s="238"/>
      <c r="K807" s="68" t="s">
        <v>53</v>
      </c>
      <c r="L807" s="237"/>
      <c r="M807" s="239"/>
      <c r="N807" s="238"/>
      <c r="O807" s="10"/>
    </row>
    <row r="808" spans="1:15" ht="15.75" customHeight="1" x14ac:dyDescent="0.3">
      <c r="A808" s="9"/>
      <c r="B808" s="102"/>
      <c r="C808" s="16"/>
      <c r="D808" s="235"/>
      <c r="E808" s="68" t="s">
        <v>37</v>
      </c>
      <c r="F808" s="224"/>
      <c r="G808" s="225"/>
      <c r="H808" s="225"/>
      <c r="I808" s="225"/>
      <c r="J808" s="225"/>
      <c r="K808" s="225"/>
      <c r="L808" s="225"/>
      <c r="M808" s="225"/>
      <c r="N808" s="226"/>
      <c r="O808" s="10"/>
    </row>
    <row r="809" spans="1:15" ht="15.75" customHeight="1" x14ac:dyDescent="0.3">
      <c r="A809" s="9"/>
      <c r="B809" s="103"/>
      <c r="C809" s="16"/>
      <c r="D809" s="236"/>
      <c r="E809" s="68" t="s">
        <v>40</v>
      </c>
      <c r="F809" s="224"/>
      <c r="G809" s="225"/>
      <c r="H809" s="225"/>
      <c r="I809" s="225"/>
      <c r="J809" s="225"/>
      <c r="K809" s="225"/>
      <c r="L809" s="225"/>
      <c r="M809" s="225"/>
      <c r="N809" s="226"/>
      <c r="O809" s="10"/>
    </row>
    <row r="810" spans="1:15" ht="1.5" customHeight="1" x14ac:dyDescent="0.3">
      <c r="A810" s="11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4"/>
    </row>
    <row r="811" spans="1:15" ht="31.5" x14ac:dyDescent="0.3">
      <c r="B811" s="144" t="s">
        <v>183</v>
      </c>
      <c r="C811" s="144"/>
      <c r="D811" s="144"/>
      <c r="E811" s="144"/>
      <c r="F811" s="144"/>
      <c r="G811" s="144"/>
      <c r="H811" s="144"/>
      <c r="I811" s="144"/>
      <c r="J811" s="144"/>
      <c r="K811" s="144"/>
      <c r="L811" s="144"/>
      <c r="M811" s="144"/>
      <c r="N811" s="144"/>
    </row>
    <row r="812" spans="1:15" ht="11.25" customHeight="1" x14ac:dyDescent="0.3"/>
    <row r="813" spans="1:15" ht="15" customHeight="1" x14ac:dyDescent="0.3">
      <c r="B813" s="146" t="s">
        <v>184</v>
      </c>
      <c r="C813" s="146"/>
      <c r="D813" s="146"/>
      <c r="E813" s="146"/>
      <c r="F813" s="146"/>
      <c r="G813" s="146"/>
      <c r="H813" s="146"/>
      <c r="I813" s="146"/>
      <c r="J813" s="146"/>
      <c r="K813" s="146"/>
      <c r="L813" s="146"/>
      <c r="M813" s="146"/>
      <c r="N813" s="146"/>
    </row>
    <row r="814" spans="1:15" ht="15" customHeight="1" x14ac:dyDescent="0.3">
      <c r="B814" s="146" t="s">
        <v>55</v>
      </c>
      <c r="C814" s="146"/>
      <c r="D814" s="146"/>
      <c r="E814" s="146"/>
      <c r="F814" s="146"/>
      <c r="G814" s="146"/>
      <c r="H814" s="146"/>
      <c r="I814" s="146"/>
      <c r="J814" s="146"/>
      <c r="K814" s="146"/>
      <c r="L814" s="146"/>
      <c r="M814" s="146"/>
      <c r="N814" s="146"/>
    </row>
    <row r="815" spans="1:15" ht="15" customHeight="1" x14ac:dyDescent="0.3">
      <c r="B815" s="146" t="s">
        <v>56</v>
      </c>
      <c r="C815" s="146"/>
      <c r="D815" s="146"/>
      <c r="E815" s="146"/>
      <c r="F815" s="146"/>
      <c r="G815" s="146"/>
      <c r="H815" s="146"/>
      <c r="I815" s="146"/>
      <c r="J815" s="146"/>
      <c r="K815" s="146"/>
      <c r="L815" s="146"/>
      <c r="M815" s="146"/>
      <c r="N815" s="146"/>
    </row>
    <row r="816" spans="1:15" ht="7.5" customHeight="1" thickBot="1" x14ac:dyDescent="0.35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1:15" ht="22.5" customHeight="1" x14ac:dyDescent="0.3">
      <c r="A817" s="4"/>
      <c r="B817" s="147" t="s">
        <v>16</v>
      </c>
      <c r="C817" s="147"/>
      <c r="D817" s="147"/>
      <c r="E817" s="147"/>
      <c r="F817" s="147"/>
      <c r="G817" s="147"/>
      <c r="H817" s="147"/>
      <c r="I817" s="148"/>
      <c r="J817" s="149" t="s">
        <v>58</v>
      </c>
      <c r="K817" s="150"/>
      <c r="L817" s="147" t="s">
        <v>4</v>
      </c>
      <c r="M817" s="147"/>
      <c r="N817" s="147"/>
      <c r="O817" s="4"/>
    </row>
    <row r="818" spans="1:15" ht="22.5" customHeight="1" thickBot="1" x14ac:dyDescent="0.35">
      <c r="A818" s="5"/>
      <c r="B818" s="151" t="s">
        <v>15</v>
      </c>
      <c r="C818" s="151"/>
      <c r="D818" s="151"/>
      <c r="E818" s="151"/>
      <c r="F818" s="151"/>
      <c r="G818" s="151"/>
      <c r="H818" s="151"/>
      <c r="I818" s="152"/>
      <c r="J818" s="153" t="s">
        <v>57</v>
      </c>
      <c r="K818" s="154"/>
      <c r="L818" s="268" t="s">
        <v>189</v>
      </c>
      <c r="M818" s="268"/>
      <c r="N818" s="268"/>
      <c r="O818" s="5"/>
    </row>
    <row r="819" spans="1:15" ht="10.5" customHeight="1" x14ac:dyDescent="0.3"/>
    <row r="820" spans="1:15" ht="1.5" customHeight="1" x14ac:dyDescent="0.3">
      <c r="A820" s="6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8"/>
    </row>
    <row r="821" spans="1:15" ht="15.75" customHeight="1" x14ac:dyDescent="0.3">
      <c r="A821" s="9"/>
      <c r="B821" s="101" t="s">
        <v>43</v>
      </c>
      <c r="C821" s="156"/>
      <c r="D821" s="67" t="s">
        <v>13</v>
      </c>
      <c r="E821" s="255"/>
      <c r="F821" s="256"/>
      <c r="G821" s="256"/>
      <c r="H821" s="256"/>
      <c r="I821" s="256"/>
      <c r="J821" s="257"/>
      <c r="K821" s="232" t="s">
        <v>10</v>
      </c>
      <c r="L821" s="233"/>
      <c r="M821" s="261"/>
      <c r="N821" s="262"/>
      <c r="O821" s="10"/>
    </row>
    <row r="822" spans="1:15" ht="15.75" customHeight="1" x14ac:dyDescent="0.3">
      <c r="A822" s="9"/>
      <c r="B822" s="115"/>
      <c r="C822" s="156"/>
      <c r="D822" s="67" t="s">
        <v>7</v>
      </c>
      <c r="E822" s="255"/>
      <c r="F822" s="256"/>
      <c r="G822" s="256"/>
      <c r="H822" s="256"/>
      <c r="I822" s="256"/>
      <c r="J822" s="257"/>
      <c r="K822" s="232" t="s">
        <v>9</v>
      </c>
      <c r="L822" s="233"/>
      <c r="M822" s="261" t="s">
        <v>63</v>
      </c>
      <c r="N822" s="262"/>
      <c r="O822" s="10"/>
    </row>
    <row r="823" spans="1:15" ht="15.75" customHeight="1" x14ac:dyDescent="0.3">
      <c r="A823" s="9"/>
      <c r="B823" s="115"/>
      <c r="C823" s="156"/>
      <c r="D823" s="67" t="s">
        <v>11</v>
      </c>
      <c r="E823" s="255"/>
      <c r="F823" s="256"/>
      <c r="G823" s="256"/>
      <c r="H823" s="257"/>
      <c r="I823" s="232" t="s">
        <v>1</v>
      </c>
      <c r="J823" s="233"/>
      <c r="K823" s="261"/>
      <c r="L823" s="263"/>
      <c r="M823" s="263"/>
      <c r="N823" s="262"/>
      <c r="O823" s="10"/>
    </row>
    <row r="824" spans="1:15" ht="15.75" customHeight="1" x14ac:dyDescent="0.3">
      <c r="A824" s="9"/>
      <c r="B824" s="115"/>
      <c r="C824" s="156"/>
      <c r="D824" s="67" t="s">
        <v>12</v>
      </c>
      <c r="E824" s="255"/>
      <c r="F824" s="256"/>
      <c r="G824" s="256"/>
      <c r="H824" s="256"/>
      <c r="I824" s="256"/>
      <c r="J824" s="256"/>
      <c r="K824" s="256"/>
      <c r="L824" s="256"/>
      <c r="M824" s="256"/>
      <c r="N824" s="257"/>
      <c r="O824" s="10"/>
    </row>
    <row r="825" spans="1:15" ht="15.75" customHeight="1" x14ac:dyDescent="0.3">
      <c r="A825" s="9"/>
      <c r="B825" s="115"/>
      <c r="C825" s="156"/>
      <c r="D825" s="67" t="s">
        <v>3</v>
      </c>
      <c r="E825" s="261"/>
      <c r="F825" s="263"/>
      <c r="G825" s="263"/>
      <c r="H825" s="262"/>
      <c r="I825" s="232" t="s">
        <v>2</v>
      </c>
      <c r="J825" s="233"/>
      <c r="K825" s="261"/>
      <c r="L825" s="263"/>
      <c r="M825" s="263"/>
      <c r="N825" s="262"/>
      <c r="O825" s="10"/>
    </row>
    <row r="826" spans="1:15" ht="15.75" customHeight="1" x14ac:dyDescent="0.3">
      <c r="A826" s="9"/>
      <c r="B826" s="115"/>
      <c r="C826" s="156"/>
      <c r="D826" s="67" t="s">
        <v>5</v>
      </c>
      <c r="E826" s="264" t="s">
        <v>62</v>
      </c>
      <c r="F826" s="265"/>
      <c r="G826" s="232" t="s">
        <v>14</v>
      </c>
      <c r="H826" s="233"/>
      <c r="I826" s="266" t="s">
        <v>175</v>
      </c>
      <c r="J826" s="267"/>
      <c r="K826" s="232" t="s">
        <v>8</v>
      </c>
      <c r="L826" s="233"/>
      <c r="M826" s="266" t="s">
        <v>175</v>
      </c>
      <c r="N826" s="267"/>
      <c r="O826" s="10"/>
    </row>
    <row r="827" spans="1:15" ht="15.75" customHeight="1" x14ac:dyDescent="0.3">
      <c r="A827" s="9"/>
      <c r="B827" s="115"/>
      <c r="C827" s="156"/>
      <c r="D827" s="67" t="s">
        <v>0</v>
      </c>
      <c r="E827" s="255"/>
      <c r="F827" s="256"/>
      <c r="G827" s="256"/>
      <c r="H827" s="256"/>
      <c r="I827" s="256"/>
      <c r="J827" s="256"/>
      <c r="K827" s="256"/>
      <c r="L827" s="256"/>
      <c r="M827" s="256"/>
      <c r="N827" s="257"/>
      <c r="O827" s="10"/>
    </row>
    <row r="828" spans="1:15" ht="15.75" customHeight="1" x14ac:dyDescent="0.3">
      <c r="A828" s="9"/>
      <c r="B828" s="116"/>
      <c r="C828" s="156"/>
      <c r="D828" s="67" t="s">
        <v>6</v>
      </c>
      <c r="E828" s="255"/>
      <c r="F828" s="256"/>
      <c r="G828" s="256"/>
      <c r="H828" s="256"/>
      <c r="I828" s="256"/>
      <c r="J828" s="256"/>
      <c r="K828" s="256"/>
      <c r="L828" s="256"/>
      <c r="M828" s="256"/>
      <c r="N828" s="257"/>
      <c r="O828" s="10"/>
    </row>
    <row r="829" spans="1:15" ht="1.5" customHeight="1" x14ac:dyDescent="0.3">
      <c r="A829" s="11"/>
      <c r="B829" s="12"/>
      <c r="C829" s="12"/>
      <c r="D829" s="12"/>
      <c r="E829" s="12"/>
      <c r="F829" s="13"/>
      <c r="G829" s="13"/>
      <c r="H829" s="13"/>
      <c r="I829" s="13"/>
      <c r="J829" s="13"/>
      <c r="K829" s="13"/>
      <c r="L829" s="13"/>
      <c r="M829" s="13"/>
      <c r="N829" s="12"/>
      <c r="O829" s="14"/>
    </row>
    <row r="830" spans="1:15" ht="5.0999999999999996" customHeight="1" x14ac:dyDescent="0.3">
      <c r="F830" s="2"/>
      <c r="G830" s="2"/>
      <c r="H830" s="2"/>
      <c r="I830" s="2"/>
      <c r="J830" s="2"/>
      <c r="K830" s="2"/>
      <c r="L830" s="2"/>
      <c r="M830" s="2"/>
    </row>
    <row r="831" spans="1:15" ht="1.5" customHeight="1" x14ac:dyDescent="0.3">
      <c r="A831" s="6"/>
      <c r="B831" s="7"/>
      <c r="C831" s="7"/>
      <c r="D831" s="7"/>
      <c r="E831" s="7"/>
      <c r="F831" s="15"/>
      <c r="G831" s="15"/>
      <c r="H831" s="15"/>
      <c r="I831" s="15"/>
      <c r="J831" s="15"/>
      <c r="K831" s="15"/>
      <c r="L831" s="15"/>
      <c r="M831" s="15"/>
      <c r="N831" s="7"/>
      <c r="O831" s="8"/>
    </row>
    <row r="832" spans="1:15" ht="6" customHeight="1" x14ac:dyDescent="0.3">
      <c r="A832" s="9"/>
      <c r="B832" s="101" t="s">
        <v>44</v>
      </c>
      <c r="C832" s="16"/>
      <c r="D832" s="246"/>
      <c r="E832" s="247"/>
      <c r="F832" s="247"/>
      <c r="G832" s="247"/>
      <c r="H832" s="247"/>
      <c r="I832" s="247"/>
      <c r="J832" s="247"/>
      <c r="K832" s="247"/>
      <c r="L832" s="247"/>
      <c r="M832" s="247"/>
      <c r="N832" s="248"/>
      <c r="O832" s="10"/>
    </row>
    <row r="833" spans="1:15" ht="65.25" customHeight="1" x14ac:dyDescent="0.3">
      <c r="A833" s="9"/>
      <c r="B833" s="115"/>
      <c r="C833" s="16"/>
      <c r="D833" s="249" t="s">
        <v>176</v>
      </c>
      <c r="E833" s="250"/>
      <c r="F833" s="250"/>
      <c r="G833" s="250"/>
      <c r="H833" s="250"/>
      <c r="I833" s="250"/>
      <c r="J833" s="250"/>
      <c r="K833" s="250"/>
      <c r="L833" s="250"/>
      <c r="M833" s="250"/>
      <c r="N833" s="251"/>
      <c r="O833" s="10"/>
    </row>
    <row r="834" spans="1:15" ht="6" customHeight="1" x14ac:dyDescent="0.3">
      <c r="A834" s="9"/>
      <c r="B834" s="116"/>
      <c r="C834" s="16"/>
      <c r="D834" s="252"/>
      <c r="E834" s="253"/>
      <c r="F834" s="253"/>
      <c r="G834" s="253"/>
      <c r="H834" s="253"/>
      <c r="I834" s="253"/>
      <c r="J834" s="253"/>
      <c r="K834" s="253"/>
      <c r="L834" s="253"/>
      <c r="M834" s="253"/>
      <c r="N834" s="254"/>
      <c r="O834" s="10"/>
    </row>
    <row r="835" spans="1:15" ht="1.5" customHeight="1" x14ac:dyDescent="0.3">
      <c r="A835" s="11"/>
      <c r="B835" s="12"/>
      <c r="C835" s="12"/>
      <c r="D835" s="12"/>
      <c r="E835" s="12"/>
      <c r="F835" s="13"/>
      <c r="G835" s="13"/>
      <c r="H835" s="13"/>
      <c r="I835" s="13"/>
      <c r="J835" s="13"/>
      <c r="K835" s="13"/>
      <c r="L835" s="13"/>
      <c r="M835" s="13"/>
      <c r="N835" s="12"/>
      <c r="O835" s="14"/>
    </row>
    <row r="836" spans="1:15" ht="5.0999999999999996" customHeight="1" x14ac:dyDescent="0.3">
      <c r="F836" s="2"/>
      <c r="G836" s="2"/>
      <c r="H836" s="2"/>
      <c r="I836" s="2"/>
      <c r="J836" s="2"/>
      <c r="K836" s="2"/>
      <c r="L836" s="2"/>
      <c r="M836" s="2"/>
    </row>
    <row r="837" spans="1:15" ht="1.5" customHeight="1" x14ac:dyDescent="0.3">
      <c r="A837" s="6"/>
      <c r="B837" s="7"/>
      <c r="C837" s="7"/>
      <c r="D837" s="7"/>
      <c r="E837" s="7"/>
      <c r="F837" s="15"/>
      <c r="G837" s="15"/>
      <c r="H837" s="15"/>
      <c r="I837" s="15"/>
      <c r="J837" s="15"/>
      <c r="K837" s="15"/>
      <c r="L837" s="15"/>
      <c r="M837" s="15"/>
      <c r="N837" s="7"/>
      <c r="O837" s="8"/>
    </row>
    <row r="838" spans="1:15" ht="15.75" customHeight="1" x14ac:dyDescent="0.3">
      <c r="A838" s="9"/>
      <c r="B838" s="101" t="s">
        <v>45</v>
      </c>
      <c r="C838" s="16"/>
      <c r="D838" s="67" t="s">
        <v>19</v>
      </c>
      <c r="E838" s="255"/>
      <c r="F838" s="256"/>
      <c r="G838" s="256"/>
      <c r="H838" s="256"/>
      <c r="I838" s="256"/>
      <c r="J838" s="256"/>
      <c r="K838" s="256"/>
      <c r="L838" s="256"/>
      <c r="M838" s="256"/>
      <c r="N838" s="257"/>
      <c r="O838" s="10"/>
    </row>
    <row r="839" spans="1:15" ht="15.75" customHeight="1" x14ac:dyDescent="0.3">
      <c r="A839" s="9"/>
      <c r="B839" s="102"/>
      <c r="C839" s="16"/>
      <c r="D839" s="234" t="s">
        <v>20</v>
      </c>
      <c r="E839" s="258" t="s">
        <v>17</v>
      </c>
      <c r="F839" s="259"/>
      <c r="G839" s="259"/>
      <c r="H839" s="259"/>
      <c r="I839" s="259"/>
      <c r="J839" s="259"/>
      <c r="K839" s="259"/>
      <c r="L839" s="259"/>
      <c r="M839" s="259"/>
      <c r="N839" s="260"/>
      <c r="O839" s="10"/>
    </row>
    <row r="840" spans="1:15" ht="15.75" customHeight="1" x14ac:dyDescent="0.3">
      <c r="A840" s="9"/>
      <c r="B840" s="102"/>
      <c r="C840" s="16"/>
      <c r="D840" s="236"/>
      <c r="E840" s="258" t="s">
        <v>18</v>
      </c>
      <c r="F840" s="259"/>
      <c r="G840" s="259"/>
      <c r="H840" s="259"/>
      <c r="I840" s="259"/>
      <c r="J840" s="259"/>
      <c r="K840" s="259"/>
      <c r="L840" s="259"/>
      <c r="M840" s="259"/>
      <c r="N840" s="260"/>
      <c r="O840" s="10"/>
    </row>
    <row r="841" spans="1:15" ht="15.75" customHeight="1" x14ac:dyDescent="0.3">
      <c r="A841" s="9"/>
      <c r="B841" s="102"/>
      <c r="C841" s="16"/>
      <c r="D841" s="234" t="s">
        <v>21</v>
      </c>
      <c r="E841" s="258" t="s">
        <v>17</v>
      </c>
      <c r="F841" s="259"/>
      <c r="G841" s="259"/>
      <c r="H841" s="259"/>
      <c r="I841" s="259"/>
      <c r="J841" s="259"/>
      <c r="K841" s="259"/>
      <c r="L841" s="259"/>
      <c r="M841" s="259"/>
      <c r="N841" s="260"/>
      <c r="O841" s="10"/>
    </row>
    <row r="842" spans="1:15" ht="15.75" customHeight="1" x14ac:dyDescent="0.3">
      <c r="A842" s="9"/>
      <c r="B842" s="102"/>
      <c r="C842" s="16"/>
      <c r="D842" s="236"/>
      <c r="E842" s="258" t="s">
        <v>18</v>
      </c>
      <c r="F842" s="259"/>
      <c r="G842" s="259"/>
      <c r="H842" s="259"/>
      <c r="I842" s="259"/>
      <c r="J842" s="259"/>
      <c r="K842" s="259"/>
      <c r="L842" s="259"/>
      <c r="M842" s="259"/>
      <c r="N842" s="260"/>
      <c r="O842" s="10"/>
    </row>
    <row r="843" spans="1:15" ht="15.75" customHeight="1" x14ac:dyDescent="0.3">
      <c r="A843" s="9"/>
      <c r="B843" s="102"/>
      <c r="C843" s="16"/>
      <c r="D843" s="67" t="s">
        <v>22</v>
      </c>
      <c r="E843" s="255"/>
      <c r="F843" s="256"/>
      <c r="G843" s="256"/>
      <c r="H843" s="256"/>
      <c r="I843" s="256"/>
      <c r="J843" s="256"/>
      <c r="K843" s="256"/>
      <c r="L843" s="256"/>
      <c r="M843" s="256"/>
      <c r="N843" s="257"/>
      <c r="O843" s="10"/>
    </row>
    <row r="844" spans="1:15" ht="15.75" customHeight="1" x14ac:dyDescent="0.3">
      <c r="A844" s="9"/>
      <c r="B844" s="102"/>
      <c r="C844" s="16"/>
      <c r="D844" s="67" t="s">
        <v>23</v>
      </c>
      <c r="E844" s="261" t="s">
        <v>169</v>
      </c>
      <c r="F844" s="262"/>
      <c r="G844" s="261" t="s">
        <v>168</v>
      </c>
      <c r="H844" s="262"/>
      <c r="I844" s="232" t="s">
        <v>59</v>
      </c>
      <c r="J844" s="233"/>
      <c r="K844" s="237" t="s">
        <v>60</v>
      </c>
      <c r="L844" s="239"/>
      <c r="M844" s="239"/>
      <c r="N844" s="238"/>
      <c r="O844" s="10"/>
    </row>
    <row r="845" spans="1:15" ht="15.75" customHeight="1" x14ac:dyDescent="0.3">
      <c r="A845" s="9"/>
      <c r="B845" s="103"/>
      <c r="C845" s="16"/>
      <c r="D845" s="67" t="s">
        <v>24</v>
      </c>
      <c r="E845" s="237"/>
      <c r="F845" s="239"/>
      <c r="G845" s="239"/>
      <c r="H845" s="238"/>
      <c r="I845" s="232" t="s">
        <v>25</v>
      </c>
      <c r="J845" s="233"/>
      <c r="K845" s="237"/>
      <c r="L845" s="239"/>
      <c r="M845" s="239"/>
      <c r="N845" s="238"/>
      <c r="O845" s="10"/>
    </row>
    <row r="846" spans="1:15" ht="1.5" customHeight="1" x14ac:dyDescent="0.3">
      <c r="A846" s="11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4"/>
    </row>
    <row r="847" spans="1:15" ht="5.0999999999999996" customHeight="1" x14ac:dyDescent="0.3"/>
    <row r="848" spans="1:15" ht="1.5" customHeight="1" x14ac:dyDescent="0.3">
      <c r="A848" s="6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8"/>
    </row>
    <row r="849" spans="1:15" ht="15.75" customHeight="1" x14ac:dyDescent="0.3">
      <c r="A849" s="9"/>
      <c r="B849" s="101" t="s">
        <v>46</v>
      </c>
      <c r="C849" s="16"/>
      <c r="D849" s="240" t="s">
        <v>26</v>
      </c>
      <c r="E849" s="68" t="s">
        <v>27</v>
      </c>
      <c r="F849" s="242">
        <v>0</v>
      </c>
      <c r="G849" s="243"/>
      <c r="H849" s="68" t="s">
        <v>32</v>
      </c>
      <c r="I849" s="224"/>
      <c r="J849" s="225"/>
      <c r="K849" s="225"/>
      <c r="L849" s="225"/>
      <c r="M849" s="225"/>
      <c r="N849" s="226"/>
      <c r="O849" s="10"/>
    </row>
    <row r="850" spans="1:15" ht="15.75" customHeight="1" x14ac:dyDescent="0.3">
      <c r="A850" s="9"/>
      <c r="B850" s="102"/>
      <c r="C850" s="16"/>
      <c r="D850" s="241"/>
      <c r="E850" s="68" t="s">
        <v>28</v>
      </c>
      <c r="F850" s="244">
        <v>0</v>
      </c>
      <c r="G850" s="245"/>
      <c r="H850" s="68" t="s">
        <v>30</v>
      </c>
      <c r="I850" s="112"/>
      <c r="J850" s="113"/>
      <c r="K850" s="68" t="s">
        <v>36</v>
      </c>
      <c r="L850" s="224"/>
      <c r="M850" s="225"/>
      <c r="N850" s="226"/>
      <c r="O850" s="10"/>
    </row>
    <row r="851" spans="1:15" ht="15.75" customHeight="1" x14ac:dyDescent="0.3">
      <c r="A851" s="9"/>
      <c r="B851" s="102"/>
      <c r="C851" s="16"/>
      <c r="D851" s="67" t="s">
        <v>29</v>
      </c>
      <c r="E851" s="68" t="s">
        <v>31</v>
      </c>
      <c r="F851" s="237" t="s">
        <v>61</v>
      </c>
      <c r="G851" s="238"/>
      <c r="H851" s="68" t="s">
        <v>33</v>
      </c>
      <c r="I851" s="237" t="s">
        <v>61</v>
      </c>
      <c r="J851" s="238"/>
      <c r="K851" s="232" t="s">
        <v>35</v>
      </c>
      <c r="L851" s="233"/>
      <c r="M851" s="237"/>
      <c r="N851" s="238"/>
      <c r="O851" s="10"/>
    </row>
    <row r="852" spans="1:15" ht="15.75" customHeight="1" x14ac:dyDescent="0.3">
      <c r="A852" s="9"/>
      <c r="B852" s="102"/>
      <c r="C852" s="16"/>
      <c r="D852" s="67" t="s">
        <v>34</v>
      </c>
      <c r="E852" s="224"/>
      <c r="F852" s="225"/>
      <c r="G852" s="225"/>
      <c r="H852" s="225"/>
      <c r="I852" s="225"/>
      <c r="J852" s="225"/>
      <c r="K852" s="225"/>
      <c r="L852" s="225"/>
      <c r="M852" s="225"/>
      <c r="N852" s="226"/>
      <c r="O852" s="10"/>
    </row>
    <row r="853" spans="1:15" ht="15.75" customHeight="1" x14ac:dyDescent="0.3">
      <c r="A853" s="9"/>
      <c r="B853" s="103"/>
      <c r="C853" s="16"/>
      <c r="D853" s="67" t="s">
        <v>52</v>
      </c>
      <c r="E853" s="224"/>
      <c r="F853" s="225"/>
      <c r="G853" s="225"/>
      <c r="H853" s="225"/>
      <c r="I853" s="225"/>
      <c r="J853" s="225"/>
      <c r="K853" s="225"/>
      <c r="L853" s="225"/>
      <c r="M853" s="225"/>
      <c r="N853" s="226"/>
      <c r="O853" s="10"/>
    </row>
    <row r="854" spans="1:15" ht="1.5" customHeight="1" x14ac:dyDescent="0.3">
      <c r="A854" s="11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4"/>
    </row>
    <row r="855" spans="1:15" ht="5.0999999999999996" customHeight="1" x14ac:dyDescent="0.3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</row>
    <row r="856" spans="1:15" ht="1.5" customHeight="1" x14ac:dyDescent="0.3">
      <c r="A856" s="6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8"/>
    </row>
    <row r="857" spans="1:15" ht="15.75" customHeight="1" x14ac:dyDescent="0.3">
      <c r="A857" s="9"/>
      <c r="B857" s="101" t="s">
        <v>47</v>
      </c>
      <c r="C857" s="16"/>
      <c r="D857" s="67" t="s">
        <v>51</v>
      </c>
      <c r="E857" s="224"/>
      <c r="F857" s="225"/>
      <c r="G857" s="225"/>
      <c r="H857" s="225"/>
      <c r="I857" s="225"/>
      <c r="J857" s="225"/>
      <c r="K857" s="225"/>
      <c r="L857" s="225"/>
      <c r="M857" s="225"/>
      <c r="N857" s="226"/>
      <c r="O857" s="10"/>
    </row>
    <row r="858" spans="1:15" ht="15.75" customHeight="1" x14ac:dyDescent="0.3">
      <c r="A858" s="9"/>
      <c r="B858" s="102"/>
      <c r="C858" s="16"/>
      <c r="D858" s="67" t="s">
        <v>48</v>
      </c>
      <c r="E858" s="227"/>
      <c r="F858" s="228"/>
      <c r="G858" s="228"/>
      <c r="H858" s="228"/>
      <c r="I858" s="228"/>
      <c r="J858" s="228"/>
      <c r="K858" s="228"/>
      <c r="L858" s="228"/>
      <c r="M858" s="228"/>
      <c r="N858" s="229"/>
      <c r="O858" s="10"/>
    </row>
    <row r="859" spans="1:15" ht="15.75" customHeight="1" x14ac:dyDescent="0.3">
      <c r="A859" s="9"/>
      <c r="B859" s="102"/>
      <c r="C859" s="16"/>
      <c r="D859" s="67" t="s">
        <v>49</v>
      </c>
      <c r="E859" s="224"/>
      <c r="F859" s="225"/>
      <c r="G859" s="225"/>
      <c r="H859" s="225"/>
      <c r="I859" s="225"/>
      <c r="J859" s="225"/>
      <c r="K859" s="225"/>
      <c r="L859" s="225"/>
      <c r="M859" s="225"/>
      <c r="N859" s="226"/>
      <c r="O859" s="10"/>
    </row>
    <row r="860" spans="1:15" ht="15.75" customHeight="1" x14ac:dyDescent="0.3">
      <c r="A860" s="9"/>
      <c r="B860" s="102"/>
      <c r="C860" s="16"/>
      <c r="D860" s="67" t="s">
        <v>50</v>
      </c>
      <c r="E860" s="230"/>
      <c r="F860" s="231"/>
      <c r="G860" s="232" t="s">
        <v>41</v>
      </c>
      <c r="H860" s="233"/>
      <c r="I860" s="230"/>
      <c r="J860" s="231"/>
      <c r="K860" s="232" t="s">
        <v>42</v>
      </c>
      <c r="L860" s="233"/>
      <c r="M860" s="230"/>
      <c r="N860" s="231"/>
      <c r="O860" s="10"/>
    </row>
    <row r="861" spans="1:15" ht="15.75" customHeight="1" x14ac:dyDescent="0.3">
      <c r="A861" s="9"/>
      <c r="B861" s="102"/>
      <c r="C861" s="16"/>
      <c r="D861" s="234" t="s">
        <v>54</v>
      </c>
      <c r="E861" s="68" t="s">
        <v>38</v>
      </c>
      <c r="F861" s="237"/>
      <c r="G861" s="238"/>
      <c r="H861" s="68" t="s">
        <v>39</v>
      </c>
      <c r="I861" s="237"/>
      <c r="J861" s="238"/>
      <c r="K861" s="68" t="s">
        <v>53</v>
      </c>
      <c r="L861" s="237"/>
      <c r="M861" s="239"/>
      <c r="N861" s="238"/>
      <c r="O861" s="10"/>
    </row>
    <row r="862" spans="1:15" ht="15.75" customHeight="1" x14ac:dyDescent="0.3">
      <c r="A862" s="9"/>
      <c r="B862" s="102"/>
      <c r="C862" s="16"/>
      <c r="D862" s="235"/>
      <c r="E862" s="68" t="s">
        <v>37</v>
      </c>
      <c r="F862" s="224"/>
      <c r="G862" s="225"/>
      <c r="H862" s="225"/>
      <c r="I862" s="225"/>
      <c r="J862" s="225"/>
      <c r="K862" s="225"/>
      <c r="L862" s="225"/>
      <c r="M862" s="225"/>
      <c r="N862" s="226"/>
      <c r="O862" s="10"/>
    </row>
    <row r="863" spans="1:15" ht="15.75" customHeight="1" x14ac:dyDescent="0.3">
      <c r="A863" s="9"/>
      <c r="B863" s="103"/>
      <c r="C863" s="16"/>
      <c r="D863" s="236"/>
      <c r="E863" s="68" t="s">
        <v>40</v>
      </c>
      <c r="F863" s="224"/>
      <c r="G863" s="225"/>
      <c r="H863" s="225"/>
      <c r="I863" s="225"/>
      <c r="J863" s="225"/>
      <c r="K863" s="225"/>
      <c r="L863" s="225"/>
      <c r="M863" s="225"/>
      <c r="N863" s="226"/>
      <c r="O863" s="10"/>
    </row>
    <row r="864" spans="1:15" ht="1.5" customHeight="1" x14ac:dyDescent="0.3">
      <c r="A864" s="11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4"/>
    </row>
    <row r="865" spans="1:15" ht="31.5" x14ac:dyDescent="0.3">
      <c r="B865" s="144" t="s">
        <v>183</v>
      </c>
      <c r="C865" s="144"/>
      <c r="D865" s="144"/>
      <c r="E865" s="144"/>
      <c r="F865" s="144"/>
      <c r="G865" s="144"/>
      <c r="H865" s="144"/>
      <c r="I865" s="144"/>
      <c r="J865" s="144"/>
      <c r="K865" s="144"/>
      <c r="L865" s="144"/>
      <c r="M865" s="144"/>
      <c r="N865" s="144"/>
    </row>
    <row r="866" spans="1:15" ht="11.25" customHeight="1" x14ac:dyDescent="0.3"/>
    <row r="867" spans="1:15" ht="15" customHeight="1" x14ac:dyDescent="0.3">
      <c r="B867" s="146" t="s">
        <v>184</v>
      </c>
      <c r="C867" s="146"/>
      <c r="D867" s="146"/>
      <c r="E867" s="146"/>
      <c r="F867" s="146"/>
      <c r="G867" s="146"/>
      <c r="H867" s="146"/>
      <c r="I867" s="146"/>
      <c r="J867" s="146"/>
      <c r="K867" s="146"/>
      <c r="L867" s="146"/>
      <c r="M867" s="146"/>
      <c r="N867" s="146"/>
    </row>
    <row r="868" spans="1:15" ht="15" customHeight="1" x14ac:dyDescent="0.3">
      <c r="B868" s="146" t="s">
        <v>55</v>
      </c>
      <c r="C868" s="146"/>
      <c r="D868" s="146"/>
      <c r="E868" s="146"/>
      <c r="F868" s="146"/>
      <c r="G868" s="146"/>
      <c r="H868" s="146"/>
      <c r="I868" s="146"/>
      <c r="J868" s="146"/>
      <c r="K868" s="146"/>
      <c r="L868" s="146"/>
      <c r="M868" s="146"/>
      <c r="N868" s="146"/>
    </row>
    <row r="869" spans="1:15" ht="15" customHeight="1" x14ac:dyDescent="0.3">
      <c r="B869" s="146" t="s">
        <v>56</v>
      </c>
      <c r="C869" s="146"/>
      <c r="D869" s="146"/>
      <c r="E869" s="146"/>
      <c r="F869" s="146"/>
      <c r="G869" s="146"/>
      <c r="H869" s="146"/>
      <c r="I869" s="146"/>
      <c r="J869" s="146"/>
      <c r="K869" s="146"/>
      <c r="L869" s="146"/>
      <c r="M869" s="146"/>
      <c r="N869" s="146"/>
    </row>
    <row r="870" spans="1:15" ht="7.5" customHeight="1" thickBot="1" x14ac:dyDescent="0.35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1:15" ht="22.5" customHeight="1" x14ac:dyDescent="0.3">
      <c r="A871" s="4"/>
      <c r="B871" s="147" t="s">
        <v>16</v>
      </c>
      <c r="C871" s="147"/>
      <c r="D871" s="147"/>
      <c r="E871" s="147"/>
      <c r="F871" s="147"/>
      <c r="G871" s="147"/>
      <c r="H871" s="147"/>
      <c r="I871" s="148"/>
      <c r="J871" s="149" t="s">
        <v>58</v>
      </c>
      <c r="K871" s="150"/>
      <c r="L871" s="147" t="s">
        <v>4</v>
      </c>
      <c r="M871" s="147"/>
      <c r="N871" s="147"/>
      <c r="O871" s="4"/>
    </row>
    <row r="872" spans="1:15" ht="22.5" customHeight="1" thickBot="1" x14ac:dyDescent="0.35">
      <c r="A872" s="5"/>
      <c r="B872" s="151" t="s">
        <v>15</v>
      </c>
      <c r="C872" s="151"/>
      <c r="D872" s="151"/>
      <c r="E872" s="151"/>
      <c r="F872" s="151"/>
      <c r="G872" s="151"/>
      <c r="H872" s="151"/>
      <c r="I872" s="152"/>
      <c r="J872" s="153" t="s">
        <v>57</v>
      </c>
      <c r="K872" s="154"/>
      <c r="L872" s="268" t="s">
        <v>189</v>
      </c>
      <c r="M872" s="268"/>
      <c r="N872" s="268"/>
      <c r="O872" s="5"/>
    </row>
    <row r="873" spans="1:15" ht="10.5" customHeight="1" x14ac:dyDescent="0.3"/>
    <row r="874" spans="1:15" ht="1.5" customHeight="1" x14ac:dyDescent="0.3">
      <c r="A874" s="6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8"/>
    </row>
    <row r="875" spans="1:15" ht="15.75" customHeight="1" x14ac:dyDescent="0.3">
      <c r="A875" s="9"/>
      <c r="B875" s="101" t="s">
        <v>43</v>
      </c>
      <c r="C875" s="156"/>
      <c r="D875" s="67" t="s">
        <v>13</v>
      </c>
      <c r="E875" s="255"/>
      <c r="F875" s="256"/>
      <c r="G875" s="256"/>
      <c r="H875" s="256"/>
      <c r="I875" s="256"/>
      <c r="J875" s="257"/>
      <c r="K875" s="232" t="s">
        <v>10</v>
      </c>
      <c r="L875" s="233"/>
      <c r="M875" s="261"/>
      <c r="N875" s="262"/>
      <c r="O875" s="10"/>
    </row>
    <row r="876" spans="1:15" ht="15.75" customHeight="1" x14ac:dyDescent="0.3">
      <c r="A876" s="9"/>
      <c r="B876" s="115"/>
      <c r="C876" s="156"/>
      <c r="D876" s="67" t="s">
        <v>7</v>
      </c>
      <c r="E876" s="255"/>
      <c r="F876" s="256"/>
      <c r="G876" s="256"/>
      <c r="H876" s="256"/>
      <c r="I876" s="256"/>
      <c r="J876" s="257"/>
      <c r="K876" s="232" t="s">
        <v>9</v>
      </c>
      <c r="L876" s="233"/>
      <c r="M876" s="261" t="s">
        <v>63</v>
      </c>
      <c r="N876" s="262"/>
      <c r="O876" s="10"/>
    </row>
    <row r="877" spans="1:15" ht="15.75" customHeight="1" x14ac:dyDescent="0.3">
      <c r="A877" s="9"/>
      <c r="B877" s="115"/>
      <c r="C877" s="156"/>
      <c r="D877" s="67" t="s">
        <v>11</v>
      </c>
      <c r="E877" s="255"/>
      <c r="F877" s="256"/>
      <c r="G877" s="256"/>
      <c r="H877" s="257"/>
      <c r="I877" s="232" t="s">
        <v>1</v>
      </c>
      <c r="J877" s="233"/>
      <c r="K877" s="261"/>
      <c r="L877" s="263"/>
      <c r="M877" s="263"/>
      <c r="N877" s="262"/>
      <c r="O877" s="10"/>
    </row>
    <row r="878" spans="1:15" ht="15.75" customHeight="1" x14ac:dyDescent="0.3">
      <c r="A878" s="9"/>
      <c r="B878" s="115"/>
      <c r="C878" s="156"/>
      <c r="D878" s="67" t="s">
        <v>12</v>
      </c>
      <c r="E878" s="255"/>
      <c r="F878" s="256"/>
      <c r="G878" s="256"/>
      <c r="H878" s="256"/>
      <c r="I878" s="256"/>
      <c r="J878" s="256"/>
      <c r="K878" s="256"/>
      <c r="L878" s="256"/>
      <c r="M878" s="256"/>
      <c r="N878" s="257"/>
      <c r="O878" s="10"/>
    </row>
    <row r="879" spans="1:15" ht="15.75" customHeight="1" x14ac:dyDescent="0.3">
      <c r="A879" s="9"/>
      <c r="B879" s="115"/>
      <c r="C879" s="156"/>
      <c r="D879" s="67" t="s">
        <v>3</v>
      </c>
      <c r="E879" s="261"/>
      <c r="F879" s="263"/>
      <c r="G879" s="263"/>
      <c r="H879" s="262"/>
      <c r="I879" s="232" t="s">
        <v>2</v>
      </c>
      <c r="J879" s="233"/>
      <c r="K879" s="261"/>
      <c r="L879" s="263"/>
      <c r="M879" s="263"/>
      <c r="N879" s="262"/>
      <c r="O879" s="10"/>
    </row>
    <row r="880" spans="1:15" ht="15.75" customHeight="1" x14ac:dyDescent="0.3">
      <c r="A880" s="9"/>
      <c r="B880" s="115"/>
      <c r="C880" s="156"/>
      <c r="D880" s="67" t="s">
        <v>5</v>
      </c>
      <c r="E880" s="264" t="s">
        <v>62</v>
      </c>
      <c r="F880" s="265"/>
      <c r="G880" s="232" t="s">
        <v>14</v>
      </c>
      <c r="H880" s="233"/>
      <c r="I880" s="266" t="s">
        <v>175</v>
      </c>
      <c r="J880" s="267"/>
      <c r="K880" s="232" t="s">
        <v>8</v>
      </c>
      <c r="L880" s="233"/>
      <c r="M880" s="266" t="s">
        <v>175</v>
      </c>
      <c r="N880" s="267"/>
      <c r="O880" s="10"/>
    </row>
    <row r="881" spans="1:15" ht="15.75" customHeight="1" x14ac:dyDescent="0.3">
      <c r="A881" s="9"/>
      <c r="B881" s="115"/>
      <c r="C881" s="156"/>
      <c r="D881" s="67" t="s">
        <v>0</v>
      </c>
      <c r="E881" s="255"/>
      <c r="F881" s="256"/>
      <c r="G881" s="256"/>
      <c r="H881" s="256"/>
      <c r="I881" s="256"/>
      <c r="J881" s="256"/>
      <c r="K881" s="256"/>
      <c r="L881" s="256"/>
      <c r="M881" s="256"/>
      <c r="N881" s="257"/>
      <c r="O881" s="10"/>
    </row>
    <row r="882" spans="1:15" ht="15.75" customHeight="1" x14ac:dyDescent="0.3">
      <c r="A882" s="9"/>
      <c r="B882" s="116"/>
      <c r="C882" s="156"/>
      <c r="D882" s="67" t="s">
        <v>6</v>
      </c>
      <c r="E882" s="255"/>
      <c r="F882" s="256"/>
      <c r="G882" s="256"/>
      <c r="H882" s="256"/>
      <c r="I882" s="256"/>
      <c r="J882" s="256"/>
      <c r="K882" s="256"/>
      <c r="L882" s="256"/>
      <c r="M882" s="256"/>
      <c r="N882" s="257"/>
      <c r="O882" s="10"/>
    </row>
    <row r="883" spans="1:15" ht="1.5" customHeight="1" x14ac:dyDescent="0.3">
      <c r="A883" s="11"/>
      <c r="B883" s="12"/>
      <c r="C883" s="12"/>
      <c r="D883" s="12"/>
      <c r="E883" s="12"/>
      <c r="F883" s="13"/>
      <c r="G883" s="13"/>
      <c r="H883" s="13"/>
      <c r="I883" s="13"/>
      <c r="J883" s="13"/>
      <c r="K883" s="13"/>
      <c r="L883" s="13"/>
      <c r="M883" s="13"/>
      <c r="N883" s="12"/>
      <c r="O883" s="14"/>
    </row>
    <row r="884" spans="1:15" ht="5.0999999999999996" customHeight="1" x14ac:dyDescent="0.3">
      <c r="F884" s="2"/>
      <c r="G884" s="2"/>
      <c r="H884" s="2"/>
      <c r="I884" s="2"/>
      <c r="J884" s="2"/>
      <c r="K884" s="2"/>
      <c r="L884" s="2"/>
      <c r="M884" s="2"/>
    </row>
    <row r="885" spans="1:15" ht="1.5" customHeight="1" x14ac:dyDescent="0.3">
      <c r="A885" s="6"/>
      <c r="B885" s="7"/>
      <c r="C885" s="7"/>
      <c r="D885" s="7"/>
      <c r="E885" s="7"/>
      <c r="F885" s="15"/>
      <c r="G885" s="15"/>
      <c r="H885" s="15"/>
      <c r="I885" s="15"/>
      <c r="J885" s="15"/>
      <c r="K885" s="15"/>
      <c r="L885" s="15"/>
      <c r="M885" s="15"/>
      <c r="N885" s="7"/>
      <c r="O885" s="8"/>
    </row>
    <row r="886" spans="1:15" ht="6" customHeight="1" x14ac:dyDescent="0.3">
      <c r="A886" s="9"/>
      <c r="B886" s="101" t="s">
        <v>44</v>
      </c>
      <c r="C886" s="16"/>
      <c r="D886" s="246"/>
      <c r="E886" s="247"/>
      <c r="F886" s="247"/>
      <c r="G886" s="247"/>
      <c r="H886" s="247"/>
      <c r="I886" s="247"/>
      <c r="J886" s="247"/>
      <c r="K886" s="247"/>
      <c r="L886" s="247"/>
      <c r="M886" s="247"/>
      <c r="N886" s="248"/>
      <c r="O886" s="10"/>
    </row>
    <row r="887" spans="1:15" ht="65.25" customHeight="1" x14ac:dyDescent="0.3">
      <c r="A887" s="9"/>
      <c r="B887" s="115"/>
      <c r="C887" s="16"/>
      <c r="D887" s="249" t="s">
        <v>176</v>
      </c>
      <c r="E887" s="250"/>
      <c r="F887" s="250"/>
      <c r="G887" s="250"/>
      <c r="H887" s="250"/>
      <c r="I887" s="250"/>
      <c r="J887" s="250"/>
      <c r="K887" s="250"/>
      <c r="L887" s="250"/>
      <c r="M887" s="250"/>
      <c r="N887" s="251"/>
      <c r="O887" s="10"/>
    </row>
    <row r="888" spans="1:15" ht="6" customHeight="1" x14ac:dyDescent="0.3">
      <c r="A888" s="9"/>
      <c r="B888" s="116"/>
      <c r="C888" s="16"/>
      <c r="D888" s="252"/>
      <c r="E888" s="253"/>
      <c r="F888" s="253"/>
      <c r="G888" s="253"/>
      <c r="H888" s="253"/>
      <c r="I888" s="253"/>
      <c r="J888" s="253"/>
      <c r="K888" s="253"/>
      <c r="L888" s="253"/>
      <c r="M888" s="253"/>
      <c r="N888" s="254"/>
      <c r="O888" s="10"/>
    </row>
    <row r="889" spans="1:15" ht="1.5" customHeight="1" x14ac:dyDescent="0.3">
      <c r="A889" s="11"/>
      <c r="B889" s="12"/>
      <c r="C889" s="12"/>
      <c r="D889" s="12"/>
      <c r="E889" s="12"/>
      <c r="F889" s="13"/>
      <c r="G889" s="13"/>
      <c r="H889" s="13"/>
      <c r="I889" s="13"/>
      <c r="J889" s="13"/>
      <c r="K889" s="13"/>
      <c r="L889" s="13"/>
      <c r="M889" s="13"/>
      <c r="N889" s="12"/>
      <c r="O889" s="14"/>
    </row>
    <row r="890" spans="1:15" ht="5.0999999999999996" customHeight="1" x14ac:dyDescent="0.3">
      <c r="F890" s="2"/>
      <c r="G890" s="2"/>
      <c r="H890" s="2"/>
      <c r="I890" s="2"/>
      <c r="J890" s="2"/>
      <c r="K890" s="2"/>
      <c r="L890" s="2"/>
      <c r="M890" s="2"/>
    </row>
    <row r="891" spans="1:15" ht="1.5" customHeight="1" x14ac:dyDescent="0.3">
      <c r="A891" s="6"/>
      <c r="B891" s="7"/>
      <c r="C891" s="7"/>
      <c r="D891" s="7"/>
      <c r="E891" s="7"/>
      <c r="F891" s="15"/>
      <c r="G891" s="15"/>
      <c r="H891" s="15"/>
      <c r="I891" s="15"/>
      <c r="J891" s="15"/>
      <c r="K891" s="15"/>
      <c r="L891" s="15"/>
      <c r="M891" s="15"/>
      <c r="N891" s="7"/>
      <c r="O891" s="8"/>
    </row>
    <row r="892" spans="1:15" ht="15.75" customHeight="1" x14ac:dyDescent="0.3">
      <c r="A892" s="9"/>
      <c r="B892" s="101" t="s">
        <v>45</v>
      </c>
      <c r="C892" s="16"/>
      <c r="D892" s="67" t="s">
        <v>19</v>
      </c>
      <c r="E892" s="255"/>
      <c r="F892" s="256"/>
      <c r="G892" s="256"/>
      <c r="H892" s="256"/>
      <c r="I892" s="256"/>
      <c r="J892" s="256"/>
      <c r="K892" s="256"/>
      <c r="L892" s="256"/>
      <c r="M892" s="256"/>
      <c r="N892" s="257"/>
      <c r="O892" s="10"/>
    </row>
    <row r="893" spans="1:15" ht="15.75" customHeight="1" x14ac:dyDescent="0.3">
      <c r="A893" s="9"/>
      <c r="B893" s="102"/>
      <c r="C893" s="16"/>
      <c r="D893" s="234" t="s">
        <v>20</v>
      </c>
      <c r="E893" s="258" t="s">
        <v>17</v>
      </c>
      <c r="F893" s="259"/>
      <c r="G893" s="259"/>
      <c r="H893" s="259"/>
      <c r="I893" s="259"/>
      <c r="J893" s="259"/>
      <c r="K893" s="259"/>
      <c r="L893" s="259"/>
      <c r="M893" s="259"/>
      <c r="N893" s="260"/>
      <c r="O893" s="10"/>
    </row>
    <row r="894" spans="1:15" ht="15.75" customHeight="1" x14ac:dyDescent="0.3">
      <c r="A894" s="9"/>
      <c r="B894" s="102"/>
      <c r="C894" s="16"/>
      <c r="D894" s="236"/>
      <c r="E894" s="258" t="s">
        <v>18</v>
      </c>
      <c r="F894" s="259"/>
      <c r="G894" s="259"/>
      <c r="H894" s="259"/>
      <c r="I894" s="259"/>
      <c r="J894" s="259"/>
      <c r="K894" s="259"/>
      <c r="L894" s="259"/>
      <c r="M894" s="259"/>
      <c r="N894" s="260"/>
      <c r="O894" s="10"/>
    </row>
    <row r="895" spans="1:15" ht="15.75" customHeight="1" x14ac:dyDescent="0.3">
      <c r="A895" s="9"/>
      <c r="B895" s="102"/>
      <c r="C895" s="16"/>
      <c r="D895" s="234" t="s">
        <v>21</v>
      </c>
      <c r="E895" s="258" t="s">
        <v>17</v>
      </c>
      <c r="F895" s="259"/>
      <c r="G895" s="259"/>
      <c r="H895" s="259"/>
      <c r="I895" s="259"/>
      <c r="J895" s="259"/>
      <c r="K895" s="259"/>
      <c r="L895" s="259"/>
      <c r="M895" s="259"/>
      <c r="N895" s="260"/>
      <c r="O895" s="10"/>
    </row>
    <row r="896" spans="1:15" ht="15.75" customHeight="1" x14ac:dyDescent="0.3">
      <c r="A896" s="9"/>
      <c r="B896" s="102"/>
      <c r="C896" s="16"/>
      <c r="D896" s="236"/>
      <c r="E896" s="258" t="s">
        <v>18</v>
      </c>
      <c r="F896" s="259"/>
      <c r="G896" s="259"/>
      <c r="H896" s="259"/>
      <c r="I896" s="259"/>
      <c r="J896" s="259"/>
      <c r="K896" s="259"/>
      <c r="L896" s="259"/>
      <c r="M896" s="259"/>
      <c r="N896" s="260"/>
      <c r="O896" s="10"/>
    </row>
    <row r="897" spans="1:15" ht="15.75" customHeight="1" x14ac:dyDescent="0.3">
      <c r="A897" s="9"/>
      <c r="B897" s="102"/>
      <c r="C897" s="16"/>
      <c r="D897" s="67" t="s">
        <v>22</v>
      </c>
      <c r="E897" s="255"/>
      <c r="F897" s="256"/>
      <c r="G897" s="256"/>
      <c r="H897" s="256"/>
      <c r="I897" s="256"/>
      <c r="J897" s="256"/>
      <c r="K897" s="256"/>
      <c r="L897" s="256"/>
      <c r="M897" s="256"/>
      <c r="N897" s="257"/>
      <c r="O897" s="10"/>
    </row>
    <row r="898" spans="1:15" ht="15.75" customHeight="1" x14ac:dyDescent="0.3">
      <c r="A898" s="9"/>
      <c r="B898" s="102"/>
      <c r="C898" s="16"/>
      <c r="D898" s="67" t="s">
        <v>23</v>
      </c>
      <c r="E898" s="261" t="s">
        <v>169</v>
      </c>
      <c r="F898" s="262"/>
      <c r="G898" s="261" t="s">
        <v>168</v>
      </c>
      <c r="H898" s="262"/>
      <c r="I898" s="232" t="s">
        <v>59</v>
      </c>
      <c r="J898" s="233"/>
      <c r="K898" s="237" t="s">
        <v>60</v>
      </c>
      <c r="L898" s="239"/>
      <c r="M898" s="239"/>
      <c r="N898" s="238"/>
      <c r="O898" s="10"/>
    </row>
    <row r="899" spans="1:15" ht="15.75" customHeight="1" x14ac:dyDescent="0.3">
      <c r="A899" s="9"/>
      <c r="B899" s="103"/>
      <c r="C899" s="16"/>
      <c r="D899" s="67" t="s">
        <v>24</v>
      </c>
      <c r="E899" s="237"/>
      <c r="F899" s="239"/>
      <c r="G899" s="239"/>
      <c r="H899" s="238"/>
      <c r="I899" s="232" t="s">
        <v>25</v>
      </c>
      <c r="J899" s="233"/>
      <c r="K899" s="237"/>
      <c r="L899" s="239"/>
      <c r="M899" s="239"/>
      <c r="N899" s="238"/>
      <c r="O899" s="10"/>
    </row>
    <row r="900" spans="1:15" ht="1.5" customHeight="1" x14ac:dyDescent="0.3">
      <c r="A900" s="11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4"/>
    </row>
    <row r="901" spans="1:15" ht="5.0999999999999996" customHeight="1" x14ac:dyDescent="0.3"/>
    <row r="902" spans="1:15" ht="1.5" customHeight="1" x14ac:dyDescent="0.3">
      <c r="A902" s="6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8"/>
    </row>
    <row r="903" spans="1:15" ht="15.75" customHeight="1" x14ac:dyDescent="0.3">
      <c r="A903" s="9"/>
      <c r="B903" s="101" t="s">
        <v>46</v>
      </c>
      <c r="C903" s="16"/>
      <c r="D903" s="240" t="s">
        <v>26</v>
      </c>
      <c r="E903" s="68" t="s">
        <v>27</v>
      </c>
      <c r="F903" s="242">
        <v>0</v>
      </c>
      <c r="G903" s="243"/>
      <c r="H903" s="68" t="s">
        <v>32</v>
      </c>
      <c r="I903" s="224"/>
      <c r="J903" s="225"/>
      <c r="K903" s="225"/>
      <c r="L903" s="225"/>
      <c r="M903" s="225"/>
      <c r="N903" s="226"/>
      <c r="O903" s="10"/>
    </row>
    <row r="904" spans="1:15" ht="15.75" customHeight="1" x14ac:dyDescent="0.3">
      <c r="A904" s="9"/>
      <c r="B904" s="102"/>
      <c r="C904" s="16"/>
      <c r="D904" s="241"/>
      <c r="E904" s="68" t="s">
        <v>28</v>
      </c>
      <c r="F904" s="244">
        <v>0</v>
      </c>
      <c r="G904" s="245"/>
      <c r="H904" s="68" t="s">
        <v>30</v>
      </c>
      <c r="I904" s="112"/>
      <c r="J904" s="113"/>
      <c r="K904" s="68" t="s">
        <v>36</v>
      </c>
      <c r="L904" s="224"/>
      <c r="M904" s="225"/>
      <c r="N904" s="226"/>
      <c r="O904" s="10"/>
    </row>
    <row r="905" spans="1:15" ht="15.75" customHeight="1" x14ac:dyDescent="0.3">
      <c r="A905" s="9"/>
      <c r="B905" s="102"/>
      <c r="C905" s="16"/>
      <c r="D905" s="67" t="s">
        <v>29</v>
      </c>
      <c r="E905" s="68" t="s">
        <v>31</v>
      </c>
      <c r="F905" s="237" t="s">
        <v>61</v>
      </c>
      <c r="G905" s="238"/>
      <c r="H905" s="68" t="s">
        <v>33</v>
      </c>
      <c r="I905" s="237" t="s">
        <v>61</v>
      </c>
      <c r="J905" s="238"/>
      <c r="K905" s="232" t="s">
        <v>35</v>
      </c>
      <c r="L905" s="233"/>
      <c r="M905" s="237"/>
      <c r="N905" s="238"/>
      <c r="O905" s="10"/>
    </row>
    <row r="906" spans="1:15" ht="15.75" customHeight="1" x14ac:dyDescent="0.3">
      <c r="A906" s="9"/>
      <c r="B906" s="102"/>
      <c r="C906" s="16"/>
      <c r="D906" s="67" t="s">
        <v>34</v>
      </c>
      <c r="E906" s="224"/>
      <c r="F906" s="225"/>
      <c r="G906" s="225"/>
      <c r="H906" s="225"/>
      <c r="I906" s="225"/>
      <c r="J906" s="225"/>
      <c r="K906" s="225"/>
      <c r="L906" s="225"/>
      <c r="M906" s="225"/>
      <c r="N906" s="226"/>
      <c r="O906" s="10"/>
    </row>
    <row r="907" spans="1:15" ht="15.75" customHeight="1" x14ac:dyDescent="0.3">
      <c r="A907" s="9"/>
      <c r="B907" s="103"/>
      <c r="C907" s="16"/>
      <c r="D907" s="67" t="s">
        <v>52</v>
      </c>
      <c r="E907" s="224"/>
      <c r="F907" s="225"/>
      <c r="G907" s="225"/>
      <c r="H907" s="225"/>
      <c r="I907" s="225"/>
      <c r="J907" s="225"/>
      <c r="K907" s="225"/>
      <c r="L907" s="225"/>
      <c r="M907" s="225"/>
      <c r="N907" s="226"/>
      <c r="O907" s="10"/>
    </row>
    <row r="908" spans="1:15" ht="1.5" customHeight="1" x14ac:dyDescent="0.3">
      <c r="A908" s="11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4"/>
    </row>
    <row r="909" spans="1:15" ht="5.0999999999999996" customHeight="1" x14ac:dyDescent="0.3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</row>
    <row r="910" spans="1:15" ht="1.5" customHeight="1" x14ac:dyDescent="0.3">
      <c r="A910" s="6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8"/>
    </row>
    <row r="911" spans="1:15" ht="15.75" customHeight="1" x14ac:dyDescent="0.3">
      <c r="A911" s="9"/>
      <c r="B911" s="101" t="s">
        <v>47</v>
      </c>
      <c r="C911" s="16"/>
      <c r="D911" s="67" t="s">
        <v>51</v>
      </c>
      <c r="E911" s="224"/>
      <c r="F911" s="225"/>
      <c r="G911" s="225"/>
      <c r="H911" s="225"/>
      <c r="I911" s="225"/>
      <c r="J911" s="225"/>
      <c r="K911" s="225"/>
      <c r="L911" s="225"/>
      <c r="M911" s="225"/>
      <c r="N911" s="226"/>
      <c r="O911" s="10"/>
    </row>
    <row r="912" spans="1:15" ht="15.75" customHeight="1" x14ac:dyDescent="0.3">
      <c r="A912" s="9"/>
      <c r="B912" s="102"/>
      <c r="C912" s="16"/>
      <c r="D912" s="67" t="s">
        <v>48</v>
      </c>
      <c r="E912" s="227"/>
      <c r="F912" s="228"/>
      <c r="G912" s="228"/>
      <c r="H912" s="228"/>
      <c r="I912" s="228"/>
      <c r="J912" s="228"/>
      <c r="K912" s="228"/>
      <c r="L912" s="228"/>
      <c r="M912" s="228"/>
      <c r="N912" s="229"/>
      <c r="O912" s="10"/>
    </row>
    <row r="913" spans="1:15" ht="15.75" customHeight="1" x14ac:dyDescent="0.3">
      <c r="A913" s="9"/>
      <c r="B913" s="102"/>
      <c r="C913" s="16"/>
      <c r="D913" s="67" t="s">
        <v>49</v>
      </c>
      <c r="E913" s="224"/>
      <c r="F913" s="225"/>
      <c r="G913" s="225"/>
      <c r="H913" s="225"/>
      <c r="I913" s="225"/>
      <c r="J913" s="225"/>
      <c r="K913" s="225"/>
      <c r="L913" s="225"/>
      <c r="M913" s="225"/>
      <c r="N913" s="226"/>
      <c r="O913" s="10"/>
    </row>
    <row r="914" spans="1:15" ht="15.75" customHeight="1" x14ac:dyDescent="0.3">
      <c r="A914" s="9"/>
      <c r="B914" s="102"/>
      <c r="C914" s="16"/>
      <c r="D914" s="67" t="s">
        <v>50</v>
      </c>
      <c r="E914" s="230"/>
      <c r="F914" s="231"/>
      <c r="G914" s="232" t="s">
        <v>41</v>
      </c>
      <c r="H914" s="233"/>
      <c r="I914" s="230"/>
      <c r="J914" s="231"/>
      <c r="K914" s="232" t="s">
        <v>42</v>
      </c>
      <c r="L914" s="233"/>
      <c r="M914" s="230"/>
      <c r="N914" s="231"/>
      <c r="O914" s="10"/>
    </row>
    <row r="915" spans="1:15" ht="15.75" customHeight="1" x14ac:dyDescent="0.3">
      <c r="A915" s="9"/>
      <c r="B915" s="102"/>
      <c r="C915" s="16"/>
      <c r="D915" s="234" t="s">
        <v>54</v>
      </c>
      <c r="E915" s="68" t="s">
        <v>38</v>
      </c>
      <c r="F915" s="237"/>
      <c r="G915" s="238"/>
      <c r="H915" s="68" t="s">
        <v>39</v>
      </c>
      <c r="I915" s="237"/>
      <c r="J915" s="238"/>
      <c r="K915" s="68" t="s">
        <v>53</v>
      </c>
      <c r="L915" s="237"/>
      <c r="M915" s="239"/>
      <c r="N915" s="238"/>
      <c r="O915" s="10"/>
    </row>
    <row r="916" spans="1:15" ht="15.75" customHeight="1" x14ac:dyDescent="0.3">
      <c r="A916" s="9"/>
      <c r="B916" s="102"/>
      <c r="C916" s="16"/>
      <c r="D916" s="235"/>
      <c r="E916" s="68" t="s">
        <v>37</v>
      </c>
      <c r="F916" s="224"/>
      <c r="G916" s="225"/>
      <c r="H916" s="225"/>
      <c r="I916" s="225"/>
      <c r="J916" s="225"/>
      <c r="K916" s="225"/>
      <c r="L916" s="225"/>
      <c r="M916" s="225"/>
      <c r="N916" s="226"/>
      <c r="O916" s="10"/>
    </row>
    <row r="917" spans="1:15" ht="15.75" customHeight="1" x14ac:dyDescent="0.3">
      <c r="A917" s="9"/>
      <c r="B917" s="103"/>
      <c r="C917" s="16"/>
      <c r="D917" s="236"/>
      <c r="E917" s="68" t="s">
        <v>40</v>
      </c>
      <c r="F917" s="224"/>
      <c r="G917" s="225"/>
      <c r="H917" s="225"/>
      <c r="I917" s="225"/>
      <c r="J917" s="225"/>
      <c r="K917" s="225"/>
      <c r="L917" s="225"/>
      <c r="M917" s="225"/>
      <c r="N917" s="226"/>
      <c r="O917" s="10"/>
    </row>
    <row r="918" spans="1:15" ht="1.5" customHeight="1" x14ac:dyDescent="0.3">
      <c r="A918" s="11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4"/>
    </row>
    <row r="919" spans="1:15" ht="31.5" x14ac:dyDescent="0.3">
      <c r="B919" s="144" t="s">
        <v>183</v>
      </c>
      <c r="C919" s="144"/>
      <c r="D919" s="144"/>
      <c r="E919" s="144"/>
      <c r="F919" s="144"/>
      <c r="G919" s="144"/>
      <c r="H919" s="144"/>
      <c r="I919" s="144"/>
      <c r="J919" s="144"/>
      <c r="K919" s="144"/>
      <c r="L919" s="144"/>
      <c r="M919" s="144"/>
      <c r="N919" s="144"/>
    </row>
    <row r="920" spans="1:15" ht="11.25" customHeight="1" x14ac:dyDescent="0.3"/>
    <row r="921" spans="1:15" ht="15" customHeight="1" x14ac:dyDescent="0.3">
      <c r="B921" s="146" t="s">
        <v>184</v>
      </c>
      <c r="C921" s="146"/>
      <c r="D921" s="146"/>
      <c r="E921" s="146"/>
      <c r="F921" s="146"/>
      <c r="G921" s="146"/>
      <c r="H921" s="146"/>
      <c r="I921" s="146"/>
      <c r="J921" s="146"/>
      <c r="K921" s="146"/>
      <c r="L921" s="146"/>
      <c r="M921" s="146"/>
      <c r="N921" s="146"/>
    </row>
    <row r="922" spans="1:15" ht="15" customHeight="1" x14ac:dyDescent="0.3">
      <c r="B922" s="146" t="s">
        <v>55</v>
      </c>
      <c r="C922" s="146"/>
      <c r="D922" s="146"/>
      <c r="E922" s="146"/>
      <c r="F922" s="146"/>
      <c r="G922" s="146"/>
      <c r="H922" s="146"/>
      <c r="I922" s="146"/>
      <c r="J922" s="146"/>
      <c r="K922" s="146"/>
      <c r="L922" s="146"/>
      <c r="M922" s="146"/>
      <c r="N922" s="146"/>
    </row>
    <row r="923" spans="1:15" ht="15" customHeight="1" x14ac:dyDescent="0.3">
      <c r="B923" s="146" t="s">
        <v>56</v>
      </c>
      <c r="C923" s="146"/>
      <c r="D923" s="146"/>
      <c r="E923" s="146"/>
      <c r="F923" s="146"/>
      <c r="G923" s="146"/>
      <c r="H923" s="146"/>
      <c r="I923" s="146"/>
      <c r="J923" s="146"/>
      <c r="K923" s="146"/>
      <c r="L923" s="146"/>
      <c r="M923" s="146"/>
      <c r="N923" s="146"/>
    </row>
    <row r="924" spans="1:15" ht="7.5" customHeight="1" thickBot="1" x14ac:dyDescent="0.35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1:15" ht="22.5" customHeight="1" x14ac:dyDescent="0.3">
      <c r="A925" s="4"/>
      <c r="B925" s="147" t="s">
        <v>16</v>
      </c>
      <c r="C925" s="147"/>
      <c r="D925" s="147"/>
      <c r="E925" s="147"/>
      <c r="F925" s="147"/>
      <c r="G925" s="147"/>
      <c r="H925" s="147"/>
      <c r="I925" s="148"/>
      <c r="J925" s="149" t="s">
        <v>58</v>
      </c>
      <c r="K925" s="150"/>
      <c r="L925" s="147" t="s">
        <v>4</v>
      </c>
      <c r="M925" s="147"/>
      <c r="N925" s="147"/>
      <c r="O925" s="4"/>
    </row>
    <row r="926" spans="1:15" ht="22.5" customHeight="1" thickBot="1" x14ac:dyDescent="0.35">
      <c r="A926" s="5"/>
      <c r="B926" s="151" t="s">
        <v>15</v>
      </c>
      <c r="C926" s="151"/>
      <c r="D926" s="151"/>
      <c r="E926" s="151"/>
      <c r="F926" s="151"/>
      <c r="G926" s="151"/>
      <c r="H926" s="151"/>
      <c r="I926" s="152"/>
      <c r="J926" s="153" t="s">
        <v>57</v>
      </c>
      <c r="K926" s="154"/>
      <c r="L926" s="268" t="s">
        <v>189</v>
      </c>
      <c r="M926" s="268"/>
      <c r="N926" s="268"/>
      <c r="O926" s="5"/>
    </row>
    <row r="927" spans="1:15" ht="10.5" customHeight="1" x14ac:dyDescent="0.3"/>
    <row r="928" spans="1:15" ht="1.5" customHeight="1" x14ac:dyDescent="0.3">
      <c r="A928" s="6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8"/>
    </row>
    <row r="929" spans="1:15" ht="15.75" customHeight="1" x14ac:dyDescent="0.3">
      <c r="A929" s="9"/>
      <c r="B929" s="101" t="s">
        <v>43</v>
      </c>
      <c r="C929" s="156"/>
      <c r="D929" s="67" t="s">
        <v>13</v>
      </c>
      <c r="E929" s="255"/>
      <c r="F929" s="256"/>
      <c r="G929" s="256"/>
      <c r="H929" s="256"/>
      <c r="I929" s="256"/>
      <c r="J929" s="257"/>
      <c r="K929" s="232" t="s">
        <v>10</v>
      </c>
      <c r="L929" s="233"/>
      <c r="M929" s="261"/>
      <c r="N929" s="262"/>
      <c r="O929" s="10"/>
    </row>
    <row r="930" spans="1:15" ht="15.75" customHeight="1" x14ac:dyDescent="0.3">
      <c r="A930" s="9"/>
      <c r="B930" s="115"/>
      <c r="C930" s="156"/>
      <c r="D930" s="67" t="s">
        <v>7</v>
      </c>
      <c r="E930" s="255"/>
      <c r="F930" s="256"/>
      <c r="G930" s="256"/>
      <c r="H930" s="256"/>
      <c r="I930" s="256"/>
      <c r="J930" s="257"/>
      <c r="K930" s="232" t="s">
        <v>9</v>
      </c>
      <c r="L930" s="233"/>
      <c r="M930" s="261" t="s">
        <v>63</v>
      </c>
      <c r="N930" s="262"/>
      <c r="O930" s="10"/>
    </row>
    <row r="931" spans="1:15" ht="15.75" customHeight="1" x14ac:dyDescent="0.3">
      <c r="A931" s="9"/>
      <c r="B931" s="115"/>
      <c r="C931" s="156"/>
      <c r="D931" s="67" t="s">
        <v>11</v>
      </c>
      <c r="E931" s="255"/>
      <c r="F931" s="256"/>
      <c r="G931" s="256"/>
      <c r="H931" s="257"/>
      <c r="I931" s="232" t="s">
        <v>1</v>
      </c>
      <c r="J931" s="233"/>
      <c r="K931" s="261"/>
      <c r="L931" s="263"/>
      <c r="M931" s="263"/>
      <c r="N931" s="262"/>
      <c r="O931" s="10"/>
    </row>
    <row r="932" spans="1:15" ht="15.75" customHeight="1" x14ac:dyDescent="0.3">
      <c r="A932" s="9"/>
      <c r="B932" s="115"/>
      <c r="C932" s="156"/>
      <c r="D932" s="67" t="s">
        <v>12</v>
      </c>
      <c r="E932" s="255"/>
      <c r="F932" s="256"/>
      <c r="G932" s="256"/>
      <c r="H932" s="256"/>
      <c r="I932" s="256"/>
      <c r="J932" s="256"/>
      <c r="K932" s="256"/>
      <c r="L932" s="256"/>
      <c r="M932" s="256"/>
      <c r="N932" s="257"/>
      <c r="O932" s="10"/>
    </row>
    <row r="933" spans="1:15" ht="15.75" customHeight="1" x14ac:dyDescent="0.3">
      <c r="A933" s="9"/>
      <c r="B933" s="115"/>
      <c r="C933" s="156"/>
      <c r="D933" s="67" t="s">
        <v>3</v>
      </c>
      <c r="E933" s="261"/>
      <c r="F933" s="263"/>
      <c r="G933" s="263"/>
      <c r="H933" s="262"/>
      <c r="I933" s="232" t="s">
        <v>2</v>
      </c>
      <c r="J933" s="233"/>
      <c r="K933" s="261"/>
      <c r="L933" s="263"/>
      <c r="M933" s="263"/>
      <c r="N933" s="262"/>
      <c r="O933" s="10"/>
    </row>
    <row r="934" spans="1:15" ht="15.75" customHeight="1" x14ac:dyDescent="0.3">
      <c r="A934" s="9"/>
      <c r="B934" s="115"/>
      <c r="C934" s="156"/>
      <c r="D934" s="67" t="s">
        <v>5</v>
      </c>
      <c r="E934" s="264" t="s">
        <v>62</v>
      </c>
      <c r="F934" s="265"/>
      <c r="G934" s="232" t="s">
        <v>14</v>
      </c>
      <c r="H934" s="233"/>
      <c r="I934" s="266" t="s">
        <v>175</v>
      </c>
      <c r="J934" s="267"/>
      <c r="K934" s="232" t="s">
        <v>8</v>
      </c>
      <c r="L934" s="233"/>
      <c r="M934" s="266" t="s">
        <v>175</v>
      </c>
      <c r="N934" s="267"/>
      <c r="O934" s="10"/>
    </row>
    <row r="935" spans="1:15" ht="15.75" customHeight="1" x14ac:dyDescent="0.3">
      <c r="A935" s="9"/>
      <c r="B935" s="115"/>
      <c r="C935" s="156"/>
      <c r="D935" s="67" t="s">
        <v>0</v>
      </c>
      <c r="E935" s="255"/>
      <c r="F935" s="256"/>
      <c r="G935" s="256"/>
      <c r="H935" s="256"/>
      <c r="I935" s="256"/>
      <c r="J935" s="256"/>
      <c r="K935" s="256"/>
      <c r="L935" s="256"/>
      <c r="M935" s="256"/>
      <c r="N935" s="257"/>
      <c r="O935" s="10"/>
    </row>
    <row r="936" spans="1:15" ht="15.75" customHeight="1" x14ac:dyDescent="0.3">
      <c r="A936" s="9"/>
      <c r="B936" s="116"/>
      <c r="C936" s="156"/>
      <c r="D936" s="67" t="s">
        <v>6</v>
      </c>
      <c r="E936" s="255"/>
      <c r="F936" s="256"/>
      <c r="G936" s="256"/>
      <c r="H936" s="256"/>
      <c r="I936" s="256"/>
      <c r="J936" s="256"/>
      <c r="K936" s="256"/>
      <c r="L936" s="256"/>
      <c r="M936" s="256"/>
      <c r="N936" s="257"/>
      <c r="O936" s="10"/>
    </row>
    <row r="937" spans="1:15" ht="1.5" customHeight="1" x14ac:dyDescent="0.3">
      <c r="A937" s="11"/>
      <c r="B937" s="12"/>
      <c r="C937" s="12"/>
      <c r="D937" s="12"/>
      <c r="E937" s="12"/>
      <c r="F937" s="13"/>
      <c r="G937" s="13"/>
      <c r="H937" s="13"/>
      <c r="I937" s="13"/>
      <c r="J937" s="13"/>
      <c r="K937" s="13"/>
      <c r="L937" s="13"/>
      <c r="M937" s="13"/>
      <c r="N937" s="12"/>
      <c r="O937" s="14"/>
    </row>
    <row r="938" spans="1:15" ht="5.0999999999999996" customHeight="1" x14ac:dyDescent="0.3">
      <c r="F938" s="2"/>
      <c r="G938" s="2"/>
      <c r="H938" s="2"/>
      <c r="I938" s="2"/>
      <c r="J938" s="2"/>
      <c r="K938" s="2"/>
      <c r="L938" s="2"/>
      <c r="M938" s="2"/>
    </row>
    <row r="939" spans="1:15" ht="1.5" customHeight="1" x14ac:dyDescent="0.3">
      <c r="A939" s="6"/>
      <c r="B939" s="7"/>
      <c r="C939" s="7"/>
      <c r="D939" s="7"/>
      <c r="E939" s="7"/>
      <c r="F939" s="15"/>
      <c r="G939" s="15"/>
      <c r="H939" s="15"/>
      <c r="I939" s="15"/>
      <c r="J939" s="15"/>
      <c r="K939" s="15"/>
      <c r="L939" s="15"/>
      <c r="M939" s="15"/>
      <c r="N939" s="7"/>
      <c r="O939" s="8"/>
    </row>
    <row r="940" spans="1:15" ht="6" customHeight="1" x14ac:dyDescent="0.3">
      <c r="A940" s="9"/>
      <c r="B940" s="101" t="s">
        <v>44</v>
      </c>
      <c r="C940" s="16"/>
      <c r="D940" s="246"/>
      <c r="E940" s="247"/>
      <c r="F940" s="247"/>
      <c r="G940" s="247"/>
      <c r="H940" s="247"/>
      <c r="I940" s="247"/>
      <c r="J940" s="247"/>
      <c r="K940" s="247"/>
      <c r="L940" s="247"/>
      <c r="M940" s="247"/>
      <c r="N940" s="248"/>
      <c r="O940" s="10"/>
    </row>
    <row r="941" spans="1:15" ht="65.25" customHeight="1" x14ac:dyDescent="0.3">
      <c r="A941" s="9"/>
      <c r="B941" s="115"/>
      <c r="C941" s="16"/>
      <c r="D941" s="249" t="s">
        <v>176</v>
      </c>
      <c r="E941" s="250"/>
      <c r="F941" s="250"/>
      <c r="G941" s="250"/>
      <c r="H941" s="250"/>
      <c r="I941" s="250"/>
      <c r="J941" s="250"/>
      <c r="K941" s="250"/>
      <c r="L941" s="250"/>
      <c r="M941" s="250"/>
      <c r="N941" s="251"/>
      <c r="O941" s="10"/>
    </row>
    <row r="942" spans="1:15" ht="6" customHeight="1" x14ac:dyDescent="0.3">
      <c r="A942" s="9"/>
      <c r="B942" s="116"/>
      <c r="C942" s="16"/>
      <c r="D942" s="252"/>
      <c r="E942" s="253"/>
      <c r="F942" s="253"/>
      <c r="G942" s="253"/>
      <c r="H942" s="253"/>
      <c r="I942" s="253"/>
      <c r="J942" s="253"/>
      <c r="K942" s="253"/>
      <c r="L942" s="253"/>
      <c r="M942" s="253"/>
      <c r="N942" s="254"/>
      <c r="O942" s="10"/>
    </row>
    <row r="943" spans="1:15" ht="1.5" customHeight="1" x14ac:dyDescent="0.3">
      <c r="A943" s="11"/>
      <c r="B943" s="12"/>
      <c r="C943" s="12"/>
      <c r="D943" s="12"/>
      <c r="E943" s="12"/>
      <c r="F943" s="13"/>
      <c r="G943" s="13"/>
      <c r="H943" s="13"/>
      <c r="I943" s="13"/>
      <c r="J943" s="13"/>
      <c r="K943" s="13"/>
      <c r="L943" s="13"/>
      <c r="M943" s="13"/>
      <c r="N943" s="12"/>
      <c r="O943" s="14"/>
    </row>
    <row r="944" spans="1:15" ht="5.0999999999999996" customHeight="1" x14ac:dyDescent="0.3">
      <c r="F944" s="2"/>
      <c r="G944" s="2"/>
      <c r="H944" s="2"/>
      <c r="I944" s="2"/>
      <c r="J944" s="2"/>
      <c r="K944" s="2"/>
      <c r="L944" s="2"/>
      <c r="M944" s="2"/>
    </row>
    <row r="945" spans="1:15" ht="1.5" customHeight="1" x14ac:dyDescent="0.3">
      <c r="A945" s="6"/>
      <c r="B945" s="7"/>
      <c r="C945" s="7"/>
      <c r="D945" s="7"/>
      <c r="E945" s="7"/>
      <c r="F945" s="15"/>
      <c r="G945" s="15"/>
      <c r="H945" s="15"/>
      <c r="I945" s="15"/>
      <c r="J945" s="15"/>
      <c r="K945" s="15"/>
      <c r="L945" s="15"/>
      <c r="M945" s="15"/>
      <c r="N945" s="7"/>
      <c r="O945" s="8"/>
    </row>
    <row r="946" spans="1:15" ht="15.75" customHeight="1" x14ac:dyDescent="0.3">
      <c r="A946" s="9"/>
      <c r="B946" s="101" t="s">
        <v>45</v>
      </c>
      <c r="C946" s="16"/>
      <c r="D946" s="67" t="s">
        <v>19</v>
      </c>
      <c r="E946" s="255"/>
      <c r="F946" s="256"/>
      <c r="G946" s="256"/>
      <c r="H946" s="256"/>
      <c r="I946" s="256"/>
      <c r="J946" s="256"/>
      <c r="K946" s="256"/>
      <c r="L946" s="256"/>
      <c r="M946" s="256"/>
      <c r="N946" s="257"/>
      <c r="O946" s="10"/>
    </row>
    <row r="947" spans="1:15" ht="15.75" customHeight="1" x14ac:dyDescent="0.3">
      <c r="A947" s="9"/>
      <c r="B947" s="102"/>
      <c r="C947" s="16"/>
      <c r="D947" s="234" t="s">
        <v>20</v>
      </c>
      <c r="E947" s="258" t="s">
        <v>17</v>
      </c>
      <c r="F947" s="259"/>
      <c r="G947" s="259"/>
      <c r="H947" s="259"/>
      <c r="I947" s="259"/>
      <c r="J947" s="259"/>
      <c r="K947" s="259"/>
      <c r="L947" s="259"/>
      <c r="M947" s="259"/>
      <c r="N947" s="260"/>
      <c r="O947" s="10"/>
    </row>
    <row r="948" spans="1:15" ht="15.75" customHeight="1" x14ac:dyDescent="0.3">
      <c r="A948" s="9"/>
      <c r="B948" s="102"/>
      <c r="C948" s="16"/>
      <c r="D948" s="236"/>
      <c r="E948" s="258" t="s">
        <v>18</v>
      </c>
      <c r="F948" s="259"/>
      <c r="G948" s="259"/>
      <c r="H948" s="259"/>
      <c r="I948" s="259"/>
      <c r="J948" s="259"/>
      <c r="K948" s="259"/>
      <c r="L948" s="259"/>
      <c r="M948" s="259"/>
      <c r="N948" s="260"/>
      <c r="O948" s="10"/>
    </row>
    <row r="949" spans="1:15" ht="15.75" customHeight="1" x14ac:dyDescent="0.3">
      <c r="A949" s="9"/>
      <c r="B949" s="102"/>
      <c r="C949" s="16"/>
      <c r="D949" s="234" t="s">
        <v>21</v>
      </c>
      <c r="E949" s="258" t="s">
        <v>17</v>
      </c>
      <c r="F949" s="259"/>
      <c r="G949" s="259"/>
      <c r="H949" s="259"/>
      <c r="I949" s="259"/>
      <c r="J949" s="259"/>
      <c r="K949" s="259"/>
      <c r="L949" s="259"/>
      <c r="M949" s="259"/>
      <c r="N949" s="260"/>
      <c r="O949" s="10"/>
    </row>
    <row r="950" spans="1:15" ht="15.75" customHeight="1" x14ac:dyDescent="0.3">
      <c r="A950" s="9"/>
      <c r="B950" s="102"/>
      <c r="C950" s="16"/>
      <c r="D950" s="236"/>
      <c r="E950" s="258" t="s">
        <v>18</v>
      </c>
      <c r="F950" s="259"/>
      <c r="G950" s="259"/>
      <c r="H950" s="259"/>
      <c r="I950" s="259"/>
      <c r="J950" s="259"/>
      <c r="K950" s="259"/>
      <c r="L950" s="259"/>
      <c r="M950" s="259"/>
      <c r="N950" s="260"/>
      <c r="O950" s="10"/>
    </row>
    <row r="951" spans="1:15" ht="15.75" customHeight="1" x14ac:dyDescent="0.3">
      <c r="A951" s="9"/>
      <c r="B951" s="102"/>
      <c r="C951" s="16"/>
      <c r="D951" s="67" t="s">
        <v>22</v>
      </c>
      <c r="E951" s="255"/>
      <c r="F951" s="256"/>
      <c r="G951" s="256"/>
      <c r="H951" s="256"/>
      <c r="I951" s="256"/>
      <c r="J951" s="256"/>
      <c r="K951" s="256"/>
      <c r="L951" s="256"/>
      <c r="M951" s="256"/>
      <c r="N951" s="257"/>
      <c r="O951" s="10"/>
    </row>
    <row r="952" spans="1:15" ht="15.75" customHeight="1" x14ac:dyDescent="0.3">
      <c r="A952" s="9"/>
      <c r="B952" s="102"/>
      <c r="C952" s="16"/>
      <c r="D952" s="67" t="s">
        <v>23</v>
      </c>
      <c r="E952" s="261" t="s">
        <v>169</v>
      </c>
      <c r="F952" s="262"/>
      <c r="G952" s="261" t="s">
        <v>168</v>
      </c>
      <c r="H952" s="262"/>
      <c r="I952" s="232" t="s">
        <v>59</v>
      </c>
      <c r="J952" s="233"/>
      <c r="K952" s="237" t="s">
        <v>60</v>
      </c>
      <c r="L952" s="239"/>
      <c r="M952" s="239"/>
      <c r="N952" s="238"/>
      <c r="O952" s="10"/>
    </row>
    <row r="953" spans="1:15" ht="15.75" customHeight="1" x14ac:dyDescent="0.3">
      <c r="A953" s="9"/>
      <c r="B953" s="103"/>
      <c r="C953" s="16"/>
      <c r="D953" s="67" t="s">
        <v>24</v>
      </c>
      <c r="E953" s="237"/>
      <c r="F953" s="239"/>
      <c r="G953" s="239"/>
      <c r="H953" s="238"/>
      <c r="I953" s="232" t="s">
        <v>25</v>
      </c>
      <c r="J953" s="233"/>
      <c r="K953" s="237"/>
      <c r="L953" s="239"/>
      <c r="M953" s="239"/>
      <c r="N953" s="238"/>
      <c r="O953" s="10"/>
    </row>
    <row r="954" spans="1:15" ht="1.5" customHeight="1" x14ac:dyDescent="0.3">
      <c r="A954" s="11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4"/>
    </row>
    <row r="955" spans="1:15" ht="5.0999999999999996" customHeight="1" x14ac:dyDescent="0.3"/>
    <row r="956" spans="1:15" ht="1.5" customHeight="1" x14ac:dyDescent="0.3">
      <c r="A956" s="6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8"/>
    </row>
    <row r="957" spans="1:15" ht="15.75" customHeight="1" x14ac:dyDescent="0.3">
      <c r="A957" s="9"/>
      <c r="B957" s="101" t="s">
        <v>46</v>
      </c>
      <c r="C957" s="16"/>
      <c r="D957" s="240" t="s">
        <v>26</v>
      </c>
      <c r="E957" s="68" t="s">
        <v>27</v>
      </c>
      <c r="F957" s="242">
        <v>0</v>
      </c>
      <c r="G957" s="243"/>
      <c r="H957" s="68" t="s">
        <v>32</v>
      </c>
      <c r="I957" s="224"/>
      <c r="J957" s="225"/>
      <c r="K957" s="225"/>
      <c r="L957" s="225"/>
      <c r="M957" s="225"/>
      <c r="N957" s="226"/>
      <c r="O957" s="10"/>
    </row>
    <row r="958" spans="1:15" ht="15.75" customHeight="1" x14ac:dyDescent="0.3">
      <c r="A958" s="9"/>
      <c r="B958" s="102"/>
      <c r="C958" s="16"/>
      <c r="D958" s="241"/>
      <c r="E958" s="68" t="s">
        <v>28</v>
      </c>
      <c r="F958" s="244">
        <v>0</v>
      </c>
      <c r="G958" s="245"/>
      <c r="H958" s="68" t="s">
        <v>30</v>
      </c>
      <c r="I958" s="112"/>
      <c r="J958" s="113"/>
      <c r="K958" s="68" t="s">
        <v>36</v>
      </c>
      <c r="L958" s="224"/>
      <c r="M958" s="225"/>
      <c r="N958" s="226"/>
      <c r="O958" s="10"/>
    </row>
    <row r="959" spans="1:15" ht="15.75" customHeight="1" x14ac:dyDescent="0.3">
      <c r="A959" s="9"/>
      <c r="B959" s="102"/>
      <c r="C959" s="16"/>
      <c r="D959" s="67" t="s">
        <v>29</v>
      </c>
      <c r="E959" s="68" t="s">
        <v>31</v>
      </c>
      <c r="F959" s="237" t="s">
        <v>61</v>
      </c>
      <c r="G959" s="238"/>
      <c r="H959" s="68" t="s">
        <v>33</v>
      </c>
      <c r="I959" s="237" t="s">
        <v>61</v>
      </c>
      <c r="J959" s="238"/>
      <c r="K959" s="232" t="s">
        <v>35</v>
      </c>
      <c r="L959" s="233"/>
      <c r="M959" s="237"/>
      <c r="N959" s="238"/>
      <c r="O959" s="10"/>
    </row>
    <row r="960" spans="1:15" ht="15.75" customHeight="1" x14ac:dyDescent="0.3">
      <c r="A960" s="9"/>
      <c r="B960" s="102"/>
      <c r="C960" s="16"/>
      <c r="D960" s="67" t="s">
        <v>34</v>
      </c>
      <c r="E960" s="224"/>
      <c r="F960" s="225"/>
      <c r="G960" s="225"/>
      <c r="H960" s="225"/>
      <c r="I960" s="225"/>
      <c r="J960" s="225"/>
      <c r="K960" s="225"/>
      <c r="L960" s="225"/>
      <c r="M960" s="225"/>
      <c r="N960" s="226"/>
      <c r="O960" s="10"/>
    </row>
    <row r="961" spans="1:15" ht="15.75" customHeight="1" x14ac:dyDescent="0.3">
      <c r="A961" s="9"/>
      <c r="B961" s="103"/>
      <c r="C961" s="16"/>
      <c r="D961" s="67" t="s">
        <v>52</v>
      </c>
      <c r="E961" s="224"/>
      <c r="F961" s="225"/>
      <c r="G961" s="225"/>
      <c r="H961" s="225"/>
      <c r="I961" s="225"/>
      <c r="J961" s="225"/>
      <c r="K961" s="225"/>
      <c r="L961" s="225"/>
      <c r="M961" s="225"/>
      <c r="N961" s="226"/>
      <c r="O961" s="10"/>
    </row>
    <row r="962" spans="1:15" ht="1.5" customHeight="1" x14ac:dyDescent="0.3">
      <c r="A962" s="11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4"/>
    </row>
    <row r="963" spans="1:15" ht="5.0999999999999996" customHeight="1" x14ac:dyDescent="0.3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</row>
    <row r="964" spans="1:15" ht="1.5" customHeight="1" x14ac:dyDescent="0.3">
      <c r="A964" s="6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8"/>
    </row>
    <row r="965" spans="1:15" ht="15.75" customHeight="1" x14ac:dyDescent="0.3">
      <c r="A965" s="9"/>
      <c r="B965" s="101" t="s">
        <v>47</v>
      </c>
      <c r="C965" s="16"/>
      <c r="D965" s="67" t="s">
        <v>51</v>
      </c>
      <c r="E965" s="224"/>
      <c r="F965" s="225"/>
      <c r="G965" s="225"/>
      <c r="H965" s="225"/>
      <c r="I965" s="225"/>
      <c r="J965" s="225"/>
      <c r="K965" s="225"/>
      <c r="L965" s="225"/>
      <c r="M965" s="225"/>
      <c r="N965" s="226"/>
      <c r="O965" s="10"/>
    </row>
    <row r="966" spans="1:15" ht="15.75" customHeight="1" x14ac:dyDescent="0.3">
      <c r="A966" s="9"/>
      <c r="B966" s="102"/>
      <c r="C966" s="16"/>
      <c r="D966" s="67" t="s">
        <v>48</v>
      </c>
      <c r="E966" s="227"/>
      <c r="F966" s="228"/>
      <c r="G966" s="228"/>
      <c r="H966" s="228"/>
      <c r="I966" s="228"/>
      <c r="J966" s="228"/>
      <c r="K966" s="228"/>
      <c r="L966" s="228"/>
      <c r="M966" s="228"/>
      <c r="N966" s="229"/>
      <c r="O966" s="10"/>
    </row>
    <row r="967" spans="1:15" ht="15.75" customHeight="1" x14ac:dyDescent="0.3">
      <c r="A967" s="9"/>
      <c r="B967" s="102"/>
      <c r="C967" s="16"/>
      <c r="D967" s="67" t="s">
        <v>49</v>
      </c>
      <c r="E967" s="224"/>
      <c r="F967" s="225"/>
      <c r="G967" s="225"/>
      <c r="H967" s="225"/>
      <c r="I967" s="225"/>
      <c r="J967" s="225"/>
      <c r="K967" s="225"/>
      <c r="L967" s="225"/>
      <c r="M967" s="225"/>
      <c r="N967" s="226"/>
      <c r="O967" s="10"/>
    </row>
    <row r="968" spans="1:15" ht="15.75" customHeight="1" x14ac:dyDescent="0.3">
      <c r="A968" s="9"/>
      <c r="B968" s="102"/>
      <c r="C968" s="16"/>
      <c r="D968" s="67" t="s">
        <v>50</v>
      </c>
      <c r="E968" s="230"/>
      <c r="F968" s="231"/>
      <c r="G968" s="232" t="s">
        <v>41</v>
      </c>
      <c r="H968" s="233"/>
      <c r="I968" s="230"/>
      <c r="J968" s="231"/>
      <c r="K968" s="232" t="s">
        <v>42</v>
      </c>
      <c r="L968" s="233"/>
      <c r="M968" s="230"/>
      <c r="N968" s="231"/>
      <c r="O968" s="10"/>
    </row>
    <row r="969" spans="1:15" ht="15.75" customHeight="1" x14ac:dyDescent="0.3">
      <c r="A969" s="9"/>
      <c r="B969" s="102"/>
      <c r="C969" s="16"/>
      <c r="D969" s="234" t="s">
        <v>54</v>
      </c>
      <c r="E969" s="68" t="s">
        <v>38</v>
      </c>
      <c r="F969" s="237"/>
      <c r="G969" s="238"/>
      <c r="H969" s="68" t="s">
        <v>39</v>
      </c>
      <c r="I969" s="237"/>
      <c r="J969" s="238"/>
      <c r="K969" s="68" t="s">
        <v>53</v>
      </c>
      <c r="L969" s="237"/>
      <c r="M969" s="239"/>
      <c r="N969" s="238"/>
      <c r="O969" s="10"/>
    </row>
    <row r="970" spans="1:15" ht="15.75" customHeight="1" x14ac:dyDescent="0.3">
      <c r="A970" s="9"/>
      <c r="B970" s="102"/>
      <c r="C970" s="16"/>
      <c r="D970" s="235"/>
      <c r="E970" s="68" t="s">
        <v>37</v>
      </c>
      <c r="F970" s="224"/>
      <c r="G970" s="225"/>
      <c r="H970" s="225"/>
      <c r="I970" s="225"/>
      <c r="J970" s="225"/>
      <c r="K970" s="225"/>
      <c r="L970" s="225"/>
      <c r="M970" s="225"/>
      <c r="N970" s="226"/>
      <c r="O970" s="10"/>
    </row>
    <row r="971" spans="1:15" ht="15.75" customHeight="1" x14ac:dyDescent="0.3">
      <c r="A971" s="9"/>
      <c r="B971" s="103"/>
      <c r="C971" s="16"/>
      <c r="D971" s="236"/>
      <c r="E971" s="68" t="s">
        <v>40</v>
      </c>
      <c r="F971" s="224"/>
      <c r="G971" s="225"/>
      <c r="H971" s="225"/>
      <c r="I971" s="225"/>
      <c r="J971" s="225"/>
      <c r="K971" s="225"/>
      <c r="L971" s="225"/>
      <c r="M971" s="225"/>
      <c r="N971" s="226"/>
      <c r="O971" s="10"/>
    </row>
    <row r="972" spans="1:15" ht="1.5" customHeight="1" x14ac:dyDescent="0.3">
      <c r="A972" s="11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4"/>
    </row>
    <row r="973" spans="1:15" ht="31.5" x14ac:dyDescent="0.3">
      <c r="B973" s="144" t="s">
        <v>183</v>
      </c>
      <c r="C973" s="144"/>
      <c r="D973" s="144"/>
      <c r="E973" s="144"/>
      <c r="F973" s="144"/>
      <c r="G973" s="144"/>
      <c r="H973" s="144"/>
      <c r="I973" s="144"/>
      <c r="J973" s="144"/>
      <c r="K973" s="144"/>
      <c r="L973" s="144"/>
      <c r="M973" s="144"/>
      <c r="N973" s="144"/>
    </row>
    <row r="974" spans="1:15" ht="11.25" customHeight="1" x14ac:dyDescent="0.3"/>
    <row r="975" spans="1:15" ht="15" customHeight="1" x14ac:dyDescent="0.3">
      <c r="B975" s="146" t="s">
        <v>184</v>
      </c>
      <c r="C975" s="146"/>
      <c r="D975" s="146"/>
      <c r="E975" s="146"/>
      <c r="F975" s="146"/>
      <c r="G975" s="146"/>
      <c r="H975" s="146"/>
      <c r="I975" s="146"/>
      <c r="J975" s="146"/>
      <c r="K975" s="146"/>
      <c r="L975" s="146"/>
      <c r="M975" s="146"/>
      <c r="N975" s="146"/>
    </row>
    <row r="976" spans="1:15" ht="15" customHeight="1" x14ac:dyDescent="0.3">
      <c r="B976" s="146" t="s">
        <v>55</v>
      </c>
      <c r="C976" s="146"/>
      <c r="D976" s="146"/>
      <c r="E976" s="146"/>
      <c r="F976" s="146"/>
      <c r="G976" s="146"/>
      <c r="H976" s="146"/>
      <c r="I976" s="146"/>
      <c r="J976" s="146"/>
      <c r="K976" s="146"/>
      <c r="L976" s="146"/>
      <c r="M976" s="146"/>
      <c r="N976" s="146"/>
    </row>
    <row r="977" spans="1:15" ht="15" customHeight="1" x14ac:dyDescent="0.3">
      <c r="B977" s="146" t="s">
        <v>56</v>
      </c>
      <c r="C977" s="146"/>
      <c r="D977" s="146"/>
      <c r="E977" s="146"/>
      <c r="F977" s="146"/>
      <c r="G977" s="146"/>
      <c r="H977" s="146"/>
      <c r="I977" s="146"/>
      <c r="J977" s="146"/>
      <c r="K977" s="146"/>
      <c r="L977" s="146"/>
      <c r="M977" s="146"/>
      <c r="N977" s="146"/>
    </row>
    <row r="978" spans="1:15" ht="7.5" customHeight="1" thickBot="1" x14ac:dyDescent="0.35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1:15" ht="22.5" customHeight="1" x14ac:dyDescent="0.3">
      <c r="A979" s="4"/>
      <c r="B979" s="147" t="s">
        <v>16</v>
      </c>
      <c r="C979" s="147"/>
      <c r="D979" s="147"/>
      <c r="E979" s="147"/>
      <c r="F979" s="147"/>
      <c r="G979" s="147"/>
      <c r="H979" s="147"/>
      <c r="I979" s="148"/>
      <c r="J979" s="149" t="s">
        <v>58</v>
      </c>
      <c r="K979" s="150"/>
      <c r="L979" s="147" t="s">
        <v>4</v>
      </c>
      <c r="M979" s="147"/>
      <c r="N979" s="147"/>
      <c r="O979" s="4"/>
    </row>
    <row r="980" spans="1:15" ht="22.5" customHeight="1" thickBot="1" x14ac:dyDescent="0.35">
      <c r="A980" s="5"/>
      <c r="B980" s="151" t="s">
        <v>15</v>
      </c>
      <c r="C980" s="151"/>
      <c r="D980" s="151"/>
      <c r="E980" s="151"/>
      <c r="F980" s="151"/>
      <c r="G980" s="151"/>
      <c r="H980" s="151"/>
      <c r="I980" s="152"/>
      <c r="J980" s="153" t="s">
        <v>57</v>
      </c>
      <c r="K980" s="154"/>
      <c r="L980" s="268" t="s">
        <v>189</v>
      </c>
      <c r="M980" s="268"/>
      <c r="N980" s="268"/>
      <c r="O980" s="5"/>
    </row>
    <row r="981" spans="1:15" ht="10.5" customHeight="1" x14ac:dyDescent="0.3"/>
    <row r="982" spans="1:15" ht="1.5" customHeight="1" x14ac:dyDescent="0.3">
      <c r="A982" s="6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8"/>
    </row>
    <row r="983" spans="1:15" ht="15.75" customHeight="1" x14ac:dyDescent="0.3">
      <c r="A983" s="9"/>
      <c r="B983" s="101" t="s">
        <v>43</v>
      </c>
      <c r="C983" s="156"/>
      <c r="D983" s="67" t="s">
        <v>13</v>
      </c>
      <c r="E983" s="255"/>
      <c r="F983" s="256"/>
      <c r="G983" s="256"/>
      <c r="H983" s="256"/>
      <c r="I983" s="256"/>
      <c r="J983" s="257"/>
      <c r="K983" s="232" t="s">
        <v>10</v>
      </c>
      <c r="L983" s="233"/>
      <c r="M983" s="261"/>
      <c r="N983" s="262"/>
      <c r="O983" s="10"/>
    </row>
    <row r="984" spans="1:15" ht="15.75" customHeight="1" x14ac:dyDescent="0.3">
      <c r="A984" s="9"/>
      <c r="B984" s="115"/>
      <c r="C984" s="156"/>
      <c r="D984" s="67" t="s">
        <v>7</v>
      </c>
      <c r="E984" s="255"/>
      <c r="F984" s="256"/>
      <c r="G984" s="256"/>
      <c r="H984" s="256"/>
      <c r="I984" s="256"/>
      <c r="J984" s="257"/>
      <c r="K984" s="232" t="s">
        <v>9</v>
      </c>
      <c r="L984" s="233"/>
      <c r="M984" s="261" t="s">
        <v>63</v>
      </c>
      <c r="N984" s="262"/>
      <c r="O984" s="10"/>
    </row>
    <row r="985" spans="1:15" ht="15.75" customHeight="1" x14ac:dyDescent="0.3">
      <c r="A985" s="9"/>
      <c r="B985" s="115"/>
      <c r="C985" s="156"/>
      <c r="D985" s="67" t="s">
        <v>11</v>
      </c>
      <c r="E985" s="255"/>
      <c r="F985" s="256"/>
      <c r="G985" s="256"/>
      <c r="H985" s="257"/>
      <c r="I985" s="232" t="s">
        <v>1</v>
      </c>
      <c r="J985" s="233"/>
      <c r="K985" s="261"/>
      <c r="L985" s="263"/>
      <c r="M985" s="263"/>
      <c r="N985" s="262"/>
      <c r="O985" s="10"/>
    </row>
    <row r="986" spans="1:15" ht="15.75" customHeight="1" x14ac:dyDescent="0.3">
      <c r="A986" s="9"/>
      <c r="B986" s="115"/>
      <c r="C986" s="156"/>
      <c r="D986" s="67" t="s">
        <v>12</v>
      </c>
      <c r="E986" s="255"/>
      <c r="F986" s="256"/>
      <c r="G986" s="256"/>
      <c r="H986" s="256"/>
      <c r="I986" s="256"/>
      <c r="J986" s="256"/>
      <c r="K986" s="256"/>
      <c r="L986" s="256"/>
      <c r="M986" s="256"/>
      <c r="N986" s="257"/>
      <c r="O986" s="10"/>
    </row>
    <row r="987" spans="1:15" ht="15.75" customHeight="1" x14ac:dyDescent="0.3">
      <c r="A987" s="9"/>
      <c r="B987" s="115"/>
      <c r="C987" s="156"/>
      <c r="D987" s="67" t="s">
        <v>3</v>
      </c>
      <c r="E987" s="261"/>
      <c r="F987" s="263"/>
      <c r="G987" s="263"/>
      <c r="H987" s="262"/>
      <c r="I987" s="232" t="s">
        <v>2</v>
      </c>
      <c r="J987" s="233"/>
      <c r="K987" s="261"/>
      <c r="L987" s="263"/>
      <c r="M987" s="263"/>
      <c r="N987" s="262"/>
      <c r="O987" s="10"/>
    </row>
    <row r="988" spans="1:15" ht="15.75" customHeight="1" x14ac:dyDescent="0.3">
      <c r="A988" s="9"/>
      <c r="B988" s="115"/>
      <c r="C988" s="156"/>
      <c r="D988" s="67" t="s">
        <v>5</v>
      </c>
      <c r="E988" s="264" t="s">
        <v>62</v>
      </c>
      <c r="F988" s="265"/>
      <c r="G988" s="232" t="s">
        <v>14</v>
      </c>
      <c r="H988" s="233"/>
      <c r="I988" s="266" t="s">
        <v>175</v>
      </c>
      <c r="J988" s="267"/>
      <c r="K988" s="232" t="s">
        <v>8</v>
      </c>
      <c r="L988" s="233"/>
      <c r="M988" s="266" t="s">
        <v>175</v>
      </c>
      <c r="N988" s="267"/>
      <c r="O988" s="10"/>
    </row>
    <row r="989" spans="1:15" ht="15.75" customHeight="1" x14ac:dyDescent="0.3">
      <c r="A989" s="9"/>
      <c r="B989" s="115"/>
      <c r="C989" s="156"/>
      <c r="D989" s="67" t="s">
        <v>0</v>
      </c>
      <c r="E989" s="255"/>
      <c r="F989" s="256"/>
      <c r="G989" s="256"/>
      <c r="H989" s="256"/>
      <c r="I989" s="256"/>
      <c r="J989" s="256"/>
      <c r="K989" s="256"/>
      <c r="L989" s="256"/>
      <c r="M989" s="256"/>
      <c r="N989" s="257"/>
      <c r="O989" s="10"/>
    </row>
    <row r="990" spans="1:15" ht="15.75" customHeight="1" x14ac:dyDescent="0.3">
      <c r="A990" s="9"/>
      <c r="B990" s="116"/>
      <c r="C990" s="156"/>
      <c r="D990" s="67" t="s">
        <v>6</v>
      </c>
      <c r="E990" s="255"/>
      <c r="F990" s="256"/>
      <c r="G990" s="256"/>
      <c r="H990" s="256"/>
      <c r="I990" s="256"/>
      <c r="J990" s="256"/>
      <c r="K990" s="256"/>
      <c r="L990" s="256"/>
      <c r="M990" s="256"/>
      <c r="N990" s="257"/>
      <c r="O990" s="10"/>
    </row>
    <row r="991" spans="1:15" ht="1.5" customHeight="1" x14ac:dyDescent="0.3">
      <c r="A991" s="11"/>
      <c r="B991" s="12"/>
      <c r="C991" s="12"/>
      <c r="D991" s="12"/>
      <c r="E991" s="12"/>
      <c r="F991" s="13"/>
      <c r="G991" s="13"/>
      <c r="H991" s="13"/>
      <c r="I991" s="13"/>
      <c r="J991" s="13"/>
      <c r="K991" s="13"/>
      <c r="L991" s="13"/>
      <c r="M991" s="13"/>
      <c r="N991" s="12"/>
      <c r="O991" s="14"/>
    </row>
    <row r="992" spans="1:15" ht="5.0999999999999996" customHeight="1" x14ac:dyDescent="0.3">
      <c r="F992" s="2"/>
      <c r="G992" s="2"/>
      <c r="H992" s="2"/>
      <c r="I992" s="2"/>
      <c r="J992" s="2"/>
      <c r="K992" s="2"/>
      <c r="L992" s="2"/>
      <c r="M992" s="2"/>
    </row>
    <row r="993" spans="1:15" ht="1.5" customHeight="1" x14ac:dyDescent="0.3">
      <c r="A993" s="6"/>
      <c r="B993" s="7"/>
      <c r="C993" s="7"/>
      <c r="D993" s="7"/>
      <c r="E993" s="7"/>
      <c r="F993" s="15"/>
      <c r="G993" s="15"/>
      <c r="H993" s="15"/>
      <c r="I993" s="15"/>
      <c r="J993" s="15"/>
      <c r="K993" s="15"/>
      <c r="L993" s="15"/>
      <c r="M993" s="15"/>
      <c r="N993" s="7"/>
      <c r="O993" s="8"/>
    </row>
    <row r="994" spans="1:15" ht="6" customHeight="1" x14ac:dyDescent="0.3">
      <c r="A994" s="9"/>
      <c r="B994" s="101" t="s">
        <v>44</v>
      </c>
      <c r="C994" s="16"/>
      <c r="D994" s="246"/>
      <c r="E994" s="247"/>
      <c r="F994" s="247"/>
      <c r="G994" s="247"/>
      <c r="H994" s="247"/>
      <c r="I994" s="247"/>
      <c r="J994" s="247"/>
      <c r="K994" s="247"/>
      <c r="L994" s="247"/>
      <c r="M994" s="247"/>
      <c r="N994" s="248"/>
      <c r="O994" s="10"/>
    </row>
    <row r="995" spans="1:15" ht="65.25" customHeight="1" x14ac:dyDescent="0.3">
      <c r="A995" s="9"/>
      <c r="B995" s="115"/>
      <c r="C995" s="16"/>
      <c r="D995" s="249" t="s">
        <v>176</v>
      </c>
      <c r="E995" s="250"/>
      <c r="F995" s="250"/>
      <c r="G995" s="250"/>
      <c r="H995" s="250"/>
      <c r="I995" s="250"/>
      <c r="J995" s="250"/>
      <c r="K995" s="250"/>
      <c r="L995" s="250"/>
      <c r="M995" s="250"/>
      <c r="N995" s="251"/>
      <c r="O995" s="10"/>
    </row>
    <row r="996" spans="1:15" ht="6" customHeight="1" x14ac:dyDescent="0.3">
      <c r="A996" s="9"/>
      <c r="B996" s="116"/>
      <c r="C996" s="16"/>
      <c r="D996" s="252"/>
      <c r="E996" s="253"/>
      <c r="F996" s="253"/>
      <c r="G996" s="253"/>
      <c r="H996" s="253"/>
      <c r="I996" s="253"/>
      <c r="J996" s="253"/>
      <c r="K996" s="253"/>
      <c r="L996" s="253"/>
      <c r="M996" s="253"/>
      <c r="N996" s="254"/>
      <c r="O996" s="10"/>
    </row>
    <row r="997" spans="1:15" ht="1.5" customHeight="1" x14ac:dyDescent="0.3">
      <c r="A997" s="11"/>
      <c r="B997" s="12"/>
      <c r="C997" s="12"/>
      <c r="D997" s="12"/>
      <c r="E997" s="12"/>
      <c r="F997" s="13"/>
      <c r="G997" s="13"/>
      <c r="H997" s="13"/>
      <c r="I997" s="13"/>
      <c r="J997" s="13"/>
      <c r="K997" s="13"/>
      <c r="L997" s="13"/>
      <c r="M997" s="13"/>
      <c r="N997" s="12"/>
      <c r="O997" s="14"/>
    </row>
    <row r="998" spans="1:15" ht="5.0999999999999996" customHeight="1" x14ac:dyDescent="0.3">
      <c r="F998" s="2"/>
      <c r="G998" s="2"/>
      <c r="H998" s="2"/>
      <c r="I998" s="2"/>
      <c r="J998" s="2"/>
      <c r="K998" s="2"/>
      <c r="L998" s="2"/>
      <c r="M998" s="2"/>
    </row>
    <row r="999" spans="1:15" ht="1.5" customHeight="1" x14ac:dyDescent="0.3">
      <c r="A999" s="6"/>
      <c r="B999" s="7"/>
      <c r="C999" s="7"/>
      <c r="D999" s="7"/>
      <c r="E999" s="7"/>
      <c r="F999" s="15"/>
      <c r="G999" s="15"/>
      <c r="H999" s="15"/>
      <c r="I999" s="15"/>
      <c r="J999" s="15"/>
      <c r="K999" s="15"/>
      <c r="L999" s="15"/>
      <c r="M999" s="15"/>
      <c r="N999" s="7"/>
      <c r="O999" s="8"/>
    </row>
    <row r="1000" spans="1:15" ht="15.75" customHeight="1" x14ac:dyDescent="0.3">
      <c r="A1000" s="9"/>
      <c r="B1000" s="101" t="s">
        <v>45</v>
      </c>
      <c r="C1000" s="16"/>
      <c r="D1000" s="67" t="s">
        <v>19</v>
      </c>
      <c r="E1000" s="255"/>
      <c r="F1000" s="256"/>
      <c r="G1000" s="256"/>
      <c r="H1000" s="256"/>
      <c r="I1000" s="256"/>
      <c r="J1000" s="256"/>
      <c r="K1000" s="256"/>
      <c r="L1000" s="256"/>
      <c r="M1000" s="256"/>
      <c r="N1000" s="257"/>
      <c r="O1000" s="10"/>
    </row>
    <row r="1001" spans="1:15" ht="15.75" customHeight="1" x14ac:dyDescent="0.3">
      <c r="A1001" s="9"/>
      <c r="B1001" s="102"/>
      <c r="C1001" s="16"/>
      <c r="D1001" s="234" t="s">
        <v>20</v>
      </c>
      <c r="E1001" s="258" t="s">
        <v>17</v>
      </c>
      <c r="F1001" s="259"/>
      <c r="G1001" s="259"/>
      <c r="H1001" s="259"/>
      <c r="I1001" s="259"/>
      <c r="J1001" s="259"/>
      <c r="K1001" s="259"/>
      <c r="L1001" s="259"/>
      <c r="M1001" s="259"/>
      <c r="N1001" s="260"/>
      <c r="O1001" s="10"/>
    </row>
    <row r="1002" spans="1:15" ht="15.75" customHeight="1" x14ac:dyDescent="0.3">
      <c r="A1002" s="9"/>
      <c r="B1002" s="102"/>
      <c r="C1002" s="16"/>
      <c r="D1002" s="236"/>
      <c r="E1002" s="258" t="s">
        <v>18</v>
      </c>
      <c r="F1002" s="259"/>
      <c r="G1002" s="259"/>
      <c r="H1002" s="259"/>
      <c r="I1002" s="259"/>
      <c r="J1002" s="259"/>
      <c r="K1002" s="259"/>
      <c r="L1002" s="259"/>
      <c r="M1002" s="259"/>
      <c r="N1002" s="260"/>
      <c r="O1002" s="10"/>
    </row>
    <row r="1003" spans="1:15" ht="15.75" customHeight="1" x14ac:dyDescent="0.3">
      <c r="A1003" s="9"/>
      <c r="B1003" s="102"/>
      <c r="C1003" s="16"/>
      <c r="D1003" s="234" t="s">
        <v>21</v>
      </c>
      <c r="E1003" s="258" t="s">
        <v>17</v>
      </c>
      <c r="F1003" s="259"/>
      <c r="G1003" s="259"/>
      <c r="H1003" s="259"/>
      <c r="I1003" s="259"/>
      <c r="J1003" s="259"/>
      <c r="K1003" s="259"/>
      <c r="L1003" s="259"/>
      <c r="M1003" s="259"/>
      <c r="N1003" s="260"/>
      <c r="O1003" s="10"/>
    </row>
    <row r="1004" spans="1:15" ht="15.75" customHeight="1" x14ac:dyDescent="0.3">
      <c r="A1004" s="9"/>
      <c r="B1004" s="102"/>
      <c r="C1004" s="16"/>
      <c r="D1004" s="236"/>
      <c r="E1004" s="258" t="s">
        <v>18</v>
      </c>
      <c r="F1004" s="259"/>
      <c r="G1004" s="259"/>
      <c r="H1004" s="259"/>
      <c r="I1004" s="259"/>
      <c r="J1004" s="259"/>
      <c r="K1004" s="259"/>
      <c r="L1004" s="259"/>
      <c r="M1004" s="259"/>
      <c r="N1004" s="260"/>
      <c r="O1004" s="10"/>
    </row>
    <row r="1005" spans="1:15" ht="15.75" customHeight="1" x14ac:dyDescent="0.3">
      <c r="A1005" s="9"/>
      <c r="B1005" s="102"/>
      <c r="C1005" s="16"/>
      <c r="D1005" s="67" t="s">
        <v>22</v>
      </c>
      <c r="E1005" s="255"/>
      <c r="F1005" s="256"/>
      <c r="G1005" s="256"/>
      <c r="H1005" s="256"/>
      <c r="I1005" s="256"/>
      <c r="J1005" s="256"/>
      <c r="K1005" s="256"/>
      <c r="L1005" s="256"/>
      <c r="M1005" s="256"/>
      <c r="N1005" s="257"/>
      <c r="O1005" s="10"/>
    </row>
    <row r="1006" spans="1:15" ht="15.75" customHeight="1" x14ac:dyDescent="0.3">
      <c r="A1006" s="9"/>
      <c r="B1006" s="102"/>
      <c r="C1006" s="16"/>
      <c r="D1006" s="67" t="s">
        <v>23</v>
      </c>
      <c r="E1006" s="261" t="s">
        <v>169</v>
      </c>
      <c r="F1006" s="262"/>
      <c r="G1006" s="261" t="s">
        <v>168</v>
      </c>
      <c r="H1006" s="262"/>
      <c r="I1006" s="232" t="s">
        <v>59</v>
      </c>
      <c r="J1006" s="233"/>
      <c r="K1006" s="237" t="s">
        <v>60</v>
      </c>
      <c r="L1006" s="239"/>
      <c r="M1006" s="239"/>
      <c r="N1006" s="238"/>
      <c r="O1006" s="10"/>
    </row>
    <row r="1007" spans="1:15" ht="15.75" customHeight="1" x14ac:dyDescent="0.3">
      <c r="A1007" s="9"/>
      <c r="B1007" s="103"/>
      <c r="C1007" s="16"/>
      <c r="D1007" s="67" t="s">
        <v>24</v>
      </c>
      <c r="E1007" s="237"/>
      <c r="F1007" s="239"/>
      <c r="G1007" s="239"/>
      <c r="H1007" s="238"/>
      <c r="I1007" s="232" t="s">
        <v>25</v>
      </c>
      <c r="J1007" s="233"/>
      <c r="K1007" s="237"/>
      <c r="L1007" s="239"/>
      <c r="M1007" s="239"/>
      <c r="N1007" s="238"/>
      <c r="O1007" s="10"/>
    </row>
    <row r="1008" spans="1:15" ht="1.5" customHeight="1" x14ac:dyDescent="0.3">
      <c r="A1008" s="11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4"/>
    </row>
    <row r="1009" spans="1:15" ht="5.0999999999999996" customHeight="1" x14ac:dyDescent="0.3"/>
    <row r="1010" spans="1:15" ht="1.5" customHeight="1" x14ac:dyDescent="0.3">
      <c r="A1010" s="6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8"/>
    </row>
    <row r="1011" spans="1:15" ht="15.75" customHeight="1" x14ac:dyDescent="0.3">
      <c r="A1011" s="9"/>
      <c r="B1011" s="101" t="s">
        <v>46</v>
      </c>
      <c r="C1011" s="16"/>
      <c r="D1011" s="240" t="s">
        <v>26</v>
      </c>
      <c r="E1011" s="68" t="s">
        <v>27</v>
      </c>
      <c r="F1011" s="242">
        <v>0</v>
      </c>
      <c r="G1011" s="243"/>
      <c r="H1011" s="68" t="s">
        <v>32</v>
      </c>
      <c r="I1011" s="224"/>
      <c r="J1011" s="225"/>
      <c r="K1011" s="225"/>
      <c r="L1011" s="225"/>
      <c r="M1011" s="225"/>
      <c r="N1011" s="226"/>
      <c r="O1011" s="10"/>
    </row>
    <row r="1012" spans="1:15" ht="15.75" customHeight="1" x14ac:dyDescent="0.3">
      <c r="A1012" s="9"/>
      <c r="B1012" s="102"/>
      <c r="C1012" s="16"/>
      <c r="D1012" s="241"/>
      <c r="E1012" s="68" t="s">
        <v>28</v>
      </c>
      <c r="F1012" s="244">
        <v>0</v>
      </c>
      <c r="G1012" s="245"/>
      <c r="H1012" s="68" t="s">
        <v>30</v>
      </c>
      <c r="I1012" s="112"/>
      <c r="J1012" s="113"/>
      <c r="K1012" s="68" t="s">
        <v>36</v>
      </c>
      <c r="L1012" s="224"/>
      <c r="M1012" s="225"/>
      <c r="N1012" s="226"/>
      <c r="O1012" s="10"/>
    </row>
    <row r="1013" spans="1:15" ht="15.75" customHeight="1" x14ac:dyDescent="0.3">
      <c r="A1013" s="9"/>
      <c r="B1013" s="102"/>
      <c r="C1013" s="16"/>
      <c r="D1013" s="67" t="s">
        <v>29</v>
      </c>
      <c r="E1013" s="68" t="s">
        <v>31</v>
      </c>
      <c r="F1013" s="237" t="s">
        <v>61</v>
      </c>
      <c r="G1013" s="238"/>
      <c r="H1013" s="68" t="s">
        <v>33</v>
      </c>
      <c r="I1013" s="237" t="s">
        <v>61</v>
      </c>
      <c r="J1013" s="238"/>
      <c r="K1013" s="232" t="s">
        <v>35</v>
      </c>
      <c r="L1013" s="233"/>
      <c r="M1013" s="237"/>
      <c r="N1013" s="238"/>
      <c r="O1013" s="10"/>
    </row>
    <row r="1014" spans="1:15" ht="15.75" customHeight="1" x14ac:dyDescent="0.3">
      <c r="A1014" s="9"/>
      <c r="B1014" s="102"/>
      <c r="C1014" s="16"/>
      <c r="D1014" s="67" t="s">
        <v>34</v>
      </c>
      <c r="E1014" s="224"/>
      <c r="F1014" s="225"/>
      <c r="G1014" s="225"/>
      <c r="H1014" s="225"/>
      <c r="I1014" s="225"/>
      <c r="J1014" s="225"/>
      <c r="K1014" s="225"/>
      <c r="L1014" s="225"/>
      <c r="M1014" s="225"/>
      <c r="N1014" s="226"/>
      <c r="O1014" s="10"/>
    </row>
    <row r="1015" spans="1:15" ht="15.75" customHeight="1" x14ac:dyDescent="0.3">
      <c r="A1015" s="9"/>
      <c r="B1015" s="103"/>
      <c r="C1015" s="16"/>
      <c r="D1015" s="67" t="s">
        <v>52</v>
      </c>
      <c r="E1015" s="224"/>
      <c r="F1015" s="225"/>
      <c r="G1015" s="225"/>
      <c r="H1015" s="225"/>
      <c r="I1015" s="225"/>
      <c r="J1015" s="225"/>
      <c r="K1015" s="225"/>
      <c r="L1015" s="225"/>
      <c r="M1015" s="225"/>
      <c r="N1015" s="226"/>
      <c r="O1015" s="10"/>
    </row>
    <row r="1016" spans="1:15" ht="1.5" customHeight="1" x14ac:dyDescent="0.3">
      <c r="A1016" s="11"/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4"/>
    </row>
    <row r="1017" spans="1:15" ht="5.0999999999999996" customHeight="1" x14ac:dyDescent="0.3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</row>
    <row r="1018" spans="1:15" ht="1.5" customHeight="1" x14ac:dyDescent="0.3">
      <c r="A1018" s="6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8"/>
    </row>
    <row r="1019" spans="1:15" ht="15.75" customHeight="1" x14ac:dyDescent="0.3">
      <c r="A1019" s="9"/>
      <c r="B1019" s="101" t="s">
        <v>47</v>
      </c>
      <c r="C1019" s="16"/>
      <c r="D1019" s="67" t="s">
        <v>51</v>
      </c>
      <c r="E1019" s="224"/>
      <c r="F1019" s="225"/>
      <c r="G1019" s="225"/>
      <c r="H1019" s="225"/>
      <c r="I1019" s="225"/>
      <c r="J1019" s="225"/>
      <c r="K1019" s="225"/>
      <c r="L1019" s="225"/>
      <c r="M1019" s="225"/>
      <c r="N1019" s="226"/>
      <c r="O1019" s="10"/>
    </row>
    <row r="1020" spans="1:15" ht="15.75" customHeight="1" x14ac:dyDescent="0.3">
      <c r="A1020" s="9"/>
      <c r="B1020" s="102"/>
      <c r="C1020" s="16"/>
      <c r="D1020" s="67" t="s">
        <v>48</v>
      </c>
      <c r="E1020" s="227"/>
      <c r="F1020" s="228"/>
      <c r="G1020" s="228"/>
      <c r="H1020" s="228"/>
      <c r="I1020" s="228"/>
      <c r="J1020" s="228"/>
      <c r="K1020" s="228"/>
      <c r="L1020" s="228"/>
      <c r="M1020" s="228"/>
      <c r="N1020" s="229"/>
      <c r="O1020" s="10"/>
    </row>
    <row r="1021" spans="1:15" ht="15.75" customHeight="1" x14ac:dyDescent="0.3">
      <c r="A1021" s="9"/>
      <c r="B1021" s="102"/>
      <c r="C1021" s="16"/>
      <c r="D1021" s="67" t="s">
        <v>49</v>
      </c>
      <c r="E1021" s="224"/>
      <c r="F1021" s="225"/>
      <c r="G1021" s="225"/>
      <c r="H1021" s="225"/>
      <c r="I1021" s="225"/>
      <c r="J1021" s="225"/>
      <c r="K1021" s="225"/>
      <c r="L1021" s="225"/>
      <c r="M1021" s="225"/>
      <c r="N1021" s="226"/>
      <c r="O1021" s="10"/>
    </row>
    <row r="1022" spans="1:15" ht="15.75" customHeight="1" x14ac:dyDescent="0.3">
      <c r="A1022" s="9"/>
      <c r="B1022" s="102"/>
      <c r="C1022" s="16"/>
      <c r="D1022" s="67" t="s">
        <v>50</v>
      </c>
      <c r="E1022" s="230"/>
      <c r="F1022" s="231"/>
      <c r="G1022" s="232" t="s">
        <v>41</v>
      </c>
      <c r="H1022" s="233"/>
      <c r="I1022" s="230"/>
      <c r="J1022" s="231"/>
      <c r="K1022" s="232" t="s">
        <v>42</v>
      </c>
      <c r="L1022" s="233"/>
      <c r="M1022" s="230"/>
      <c r="N1022" s="231"/>
      <c r="O1022" s="10"/>
    </row>
    <row r="1023" spans="1:15" ht="15.75" customHeight="1" x14ac:dyDescent="0.3">
      <c r="A1023" s="9"/>
      <c r="B1023" s="102"/>
      <c r="C1023" s="16"/>
      <c r="D1023" s="234" t="s">
        <v>54</v>
      </c>
      <c r="E1023" s="68" t="s">
        <v>38</v>
      </c>
      <c r="F1023" s="237"/>
      <c r="G1023" s="238"/>
      <c r="H1023" s="68" t="s">
        <v>39</v>
      </c>
      <c r="I1023" s="237"/>
      <c r="J1023" s="238"/>
      <c r="K1023" s="68" t="s">
        <v>53</v>
      </c>
      <c r="L1023" s="237"/>
      <c r="M1023" s="239"/>
      <c r="N1023" s="238"/>
      <c r="O1023" s="10"/>
    </row>
    <row r="1024" spans="1:15" ht="15.75" customHeight="1" x14ac:dyDescent="0.3">
      <c r="A1024" s="9"/>
      <c r="B1024" s="102"/>
      <c r="C1024" s="16"/>
      <c r="D1024" s="235"/>
      <c r="E1024" s="68" t="s">
        <v>37</v>
      </c>
      <c r="F1024" s="224"/>
      <c r="G1024" s="225"/>
      <c r="H1024" s="225"/>
      <c r="I1024" s="225"/>
      <c r="J1024" s="225"/>
      <c r="K1024" s="225"/>
      <c r="L1024" s="225"/>
      <c r="M1024" s="225"/>
      <c r="N1024" s="226"/>
      <c r="O1024" s="10"/>
    </row>
    <row r="1025" spans="1:15" ht="15.75" customHeight="1" x14ac:dyDescent="0.3">
      <c r="A1025" s="9"/>
      <c r="B1025" s="103"/>
      <c r="C1025" s="16"/>
      <c r="D1025" s="236"/>
      <c r="E1025" s="68" t="s">
        <v>40</v>
      </c>
      <c r="F1025" s="224"/>
      <c r="G1025" s="225"/>
      <c r="H1025" s="225"/>
      <c r="I1025" s="225"/>
      <c r="J1025" s="225"/>
      <c r="K1025" s="225"/>
      <c r="L1025" s="225"/>
      <c r="M1025" s="225"/>
      <c r="N1025" s="226"/>
      <c r="O1025" s="10"/>
    </row>
    <row r="1026" spans="1:15" ht="1.5" customHeight="1" x14ac:dyDescent="0.3">
      <c r="A1026" s="11"/>
      <c r="B1026" s="12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4"/>
    </row>
    <row r="1027" spans="1:15" ht="31.5" x14ac:dyDescent="0.3">
      <c r="B1027" s="144" t="s">
        <v>183</v>
      </c>
      <c r="C1027" s="144"/>
      <c r="D1027" s="144"/>
      <c r="E1027" s="144"/>
      <c r="F1027" s="144"/>
      <c r="G1027" s="144"/>
      <c r="H1027" s="144"/>
      <c r="I1027" s="144"/>
      <c r="J1027" s="144"/>
      <c r="K1027" s="144"/>
      <c r="L1027" s="144"/>
      <c r="M1027" s="144"/>
      <c r="N1027" s="144"/>
    </row>
    <row r="1028" spans="1:15" ht="11.25" customHeight="1" x14ac:dyDescent="0.3"/>
    <row r="1029" spans="1:15" ht="15" customHeight="1" x14ac:dyDescent="0.3">
      <c r="B1029" s="146" t="s">
        <v>184</v>
      </c>
      <c r="C1029" s="146"/>
      <c r="D1029" s="146"/>
      <c r="E1029" s="146"/>
      <c r="F1029" s="146"/>
      <c r="G1029" s="146"/>
      <c r="H1029" s="146"/>
      <c r="I1029" s="146"/>
      <c r="J1029" s="146"/>
      <c r="K1029" s="146"/>
      <c r="L1029" s="146"/>
      <c r="M1029" s="146"/>
      <c r="N1029" s="146"/>
    </row>
    <row r="1030" spans="1:15" ht="15" customHeight="1" x14ac:dyDescent="0.3">
      <c r="B1030" s="146" t="s">
        <v>55</v>
      </c>
      <c r="C1030" s="146"/>
      <c r="D1030" s="146"/>
      <c r="E1030" s="146"/>
      <c r="F1030" s="146"/>
      <c r="G1030" s="146"/>
      <c r="H1030" s="146"/>
      <c r="I1030" s="146"/>
      <c r="J1030" s="146"/>
      <c r="K1030" s="146"/>
      <c r="L1030" s="146"/>
      <c r="M1030" s="146"/>
      <c r="N1030" s="146"/>
    </row>
    <row r="1031" spans="1:15" ht="15" customHeight="1" x14ac:dyDescent="0.3">
      <c r="B1031" s="146" t="s">
        <v>56</v>
      </c>
      <c r="C1031" s="146"/>
      <c r="D1031" s="146"/>
      <c r="E1031" s="146"/>
      <c r="F1031" s="146"/>
      <c r="G1031" s="146"/>
      <c r="H1031" s="146"/>
      <c r="I1031" s="146"/>
      <c r="J1031" s="146"/>
      <c r="K1031" s="146"/>
      <c r="L1031" s="146"/>
      <c r="M1031" s="146"/>
      <c r="N1031" s="146"/>
    </row>
    <row r="1032" spans="1:15" ht="7.5" customHeight="1" thickBot="1" x14ac:dyDescent="0.35"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</row>
    <row r="1033" spans="1:15" ht="22.5" customHeight="1" x14ac:dyDescent="0.3">
      <c r="A1033" s="4"/>
      <c r="B1033" s="147" t="s">
        <v>16</v>
      </c>
      <c r="C1033" s="147"/>
      <c r="D1033" s="147"/>
      <c r="E1033" s="147"/>
      <c r="F1033" s="147"/>
      <c r="G1033" s="147"/>
      <c r="H1033" s="147"/>
      <c r="I1033" s="148"/>
      <c r="J1033" s="149" t="s">
        <v>58</v>
      </c>
      <c r="K1033" s="150"/>
      <c r="L1033" s="147" t="s">
        <v>4</v>
      </c>
      <c r="M1033" s="147"/>
      <c r="N1033" s="147"/>
      <c r="O1033" s="4"/>
    </row>
    <row r="1034" spans="1:15" ht="22.5" customHeight="1" thickBot="1" x14ac:dyDescent="0.35">
      <c r="A1034" s="5"/>
      <c r="B1034" s="151" t="s">
        <v>15</v>
      </c>
      <c r="C1034" s="151"/>
      <c r="D1034" s="151"/>
      <c r="E1034" s="151"/>
      <c r="F1034" s="151"/>
      <c r="G1034" s="151"/>
      <c r="H1034" s="151"/>
      <c r="I1034" s="152"/>
      <c r="J1034" s="153" t="s">
        <v>57</v>
      </c>
      <c r="K1034" s="154"/>
      <c r="L1034" s="268" t="s">
        <v>189</v>
      </c>
      <c r="M1034" s="268"/>
      <c r="N1034" s="268"/>
      <c r="O1034" s="5"/>
    </row>
    <row r="1035" spans="1:15" ht="10.5" customHeight="1" x14ac:dyDescent="0.3"/>
    <row r="1036" spans="1:15" ht="1.5" customHeight="1" x14ac:dyDescent="0.3">
      <c r="A1036" s="6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8"/>
    </row>
    <row r="1037" spans="1:15" ht="15.75" customHeight="1" x14ac:dyDescent="0.3">
      <c r="A1037" s="9"/>
      <c r="B1037" s="101" t="s">
        <v>43</v>
      </c>
      <c r="C1037" s="156"/>
      <c r="D1037" s="67" t="s">
        <v>13</v>
      </c>
      <c r="E1037" s="255"/>
      <c r="F1037" s="256"/>
      <c r="G1037" s="256"/>
      <c r="H1037" s="256"/>
      <c r="I1037" s="256"/>
      <c r="J1037" s="257"/>
      <c r="K1037" s="232" t="s">
        <v>10</v>
      </c>
      <c r="L1037" s="233"/>
      <c r="M1037" s="261"/>
      <c r="N1037" s="262"/>
      <c r="O1037" s="10"/>
    </row>
    <row r="1038" spans="1:15" ht="15.75" customHeight="1" x14ac:dyDescent="0.3">
      <c r="A1038" s="9"/>
      <c r="B1038" s="115"/>
      <c r="C1038" s="156"/>
      <c r="D1038" s="67" t="s">
        <v>7</v>
      </c>
      <c r="E1038" s="255"/>
      <c r="F1038" s="256"/>
      <c r="G1038" s="256"/>
      <c r="H1038" s="256"/>
      <c r="I1038" s="256"/>
      <c r="J1038" s="257"/>
      <c r="K1038" s="232" t="s">
        <v>9</v>
      </c>
      <c r="L1038" s="233"/>
      <c r="M1038" s="261" t="s">
        <v>63</v>
      </c>
      <c r="N1038" s="262"/>
      <c r="O1038" s="10"/>
    </row>
    <row r="1039" spans="1:15" ht="15.75" customHeight="1" x14ac:dyDescent="0.3">
      <c r="A1039" s="9"/>
      <c r="B1039" s="115"/>
      <c r="C1039" s="156"/>
      <c r="D1039" s="67" t="s">
        <v>11</v>
      </c>
      <c r="E1039" s="255"/>
      <c r="F1039" s="256"/>
      <c r="G1039" s="256"/>
      <c r="H1039" s="257"/>
      <c r="I1039" s="232" t="s">
        <v>1</v>
      </c>
      <c r="J1039" s="233"/>
      <c r="K1039" s="261"/>
      <c r="L1039" s="263"/>
      <c r="M1039" s="263"/>
      <c r="N1039" s="262"/>
      <c r="O1039" s="10"/>
    </row>
    <row r="1040" spans="1:15" ht="15.75" customHeight="1" x14ac:dyDescent="0.3">
      <c r="A1040" s="9"/>
      <c r="B1040" s="115"/>
      <c r="C1040" s="156"/>
      <c r="D1040" s="67" t="s">
        <v>12</v>
      </c>
      <c r="E1040" s="255"/>
      <c r="F1040" s="256"/>
      <c r="G1040" s="256"/>
      <c r="H1040" s="256"/>
      <c r="I1040" s="256"/>
      <c r="J1040" s="256"/>
      <c r="K1040" s="256"/>
      <c r="L1040" s="256"/>
      <c r="M1040" s="256"/>
      <c r="N1040" s="257"/>
      <c r="O1040" s="10"/>
    </row>
    <row r="1041" spans="1:15" ht="15.75" customHeight="1" x14ac:dyDescent="0.3">
      <c r="A1041" s="9"/>
      <c r="B1041" s="115"/>
      <c r="C1041" s="156"/>
      <c r="D1041" s="67" t="s">
        <v>3</v>
      </c>
      <c r="E1041" s="261"/>
      <c r="F1041" s="263"/>
      <c r="G1041" s="263"/>
      <c r="H1041" s="262"/>
      <c r="I1041" s="232" t="s">
        <v>2</v>
      </c>
      <c r="J1041" s="233"/>
      <c r="K1041" s="261"/>
      <c r="L1041" s="263"/>
      <c r="M1041" s="263"/>
      <c r="N1041" s="262"/>
      <c r="O1041" s="10"/>
    </row>
    <row r="1042" spans="1:15" ht="15.75" customHeight="1" x14ac:dyDescent="0.3">
      <c r="A1042" s="9"/>
      <c r="B1042" s="115"/>
      <c r="C1042" s="156"/>
      <c r="D1042" s="67" t="s">
        <v>5</v>
      </c>
      <c r="E1042" s="264" t="s">
        <v>62</v>
      </c>
      <c r="F1042" s="265"/>
      <c r="G1042" s="232" t="s">
        <v>14</v>
      </c>
      <c r="H1042" s="233"/>
      <c r="I1042" s="266" t="s">
        <v>175</v>
      </c>
      <c r="J1042" s="267"/>
      <c r="K1042" s="232" t="s">
        <v>8</v>
      </c>
      <c r="L1042" s="233"/>
      <c r="M1042" s="266" t="s">
        <v>175</v>
      </c>
      <c r="N1042" s="267"/>
      <c r="O1042" s="10"/>
    </row>
    <row r="1043" spans="1:15" ht="15.75" customHeight="1" x14ac:dyDescent="0.3">
      <c r="A1043" s="9"/>
      <c r="B1043" s="115"/>
      <c r="C1043" s="156"/>
      <c r="D1043" s="67" t="s">
        <v>0</v>
      </c>
      <c r="E1043" s="255"/>
      <c r="F1043" s="256"/>
      <c r="G1043" s="256"/>
      <c r="H1043" s="256"/>
      <c r="I1043" s="256"/>
      <c r="J1043" s="256"/>
      <c r="K1043" s="256"/>
      <c r="L1043" s="256"/>
      <c r="M1043" s="256"/>
      <c r="N1043" s="257"/>
      <c r="O1043" s="10"/>
    </row>
    <row r="1044" spans="1:15" ht="15.75" customHeight="1" x14ac:dyDescent="0.3">
      <c r="A1044" s="9"/>
      <c r="B1044" s="116"/>
      <c r="C1044" s="156"/>
      <c r="D1044" s="67" t="s">
        <v>6</v>
      </c>
      <c r="E1044" s="255"/>
      <c r="F1044" s="256"/>
      <c r="G1044" s="256"/>
      <c r="H1044" s="256"/>
      <c r="I1044" s="256"/>
      <c r="J1044" s="256"/>
      <c r="K1044" s="256"/>
      <c r="L1044" s="256"/>
      <c r="M1044" s="256"/>
      <c r="N1044" s="257"/>
      <c r="O1044" s="10"/>
    </row>
    <row r="1045" spans="1:15" ht="1.5" customHeight="1" x14ac:dyDescent="0.3">
      <c r="A1045" s="11"/>
      <c r="B1045" s="12"/>
      <c r="C1045" s="12"/>
      <c r="D1045" s="12"/>
      <c r="E1045" s="12"/>
      <c r="F1045" s="13"/>
      <c r="G1045" s="13"/>
      <c r="H1045" s="13"/>
      <c r="I1045" s="13"/>
      <c r="J1045" s="13"/>
      <c r="K1045" s="13"/>
      <c r="L1045" s="13"/>
      <c r="M1045" s="13"/>
      <c r="N1045" s="12"/>
      <c r="O1045" s="14"/>
    </row>
    <row r="1046" spans="1:15" ht="5.0999999999999996" customHeight="1" x14ac:dyDescent="0.3">
      <c r="F1046" s="2"/>
      <c r="G1046" s="2"/>
      <c r="H1046" s="2"/>
      <c r="I1046" s="2"/>
      <c r="J1046" s="2"/>
      <c r="K1046" s="2"/>
      <c r="L1046" s="2"/>
      <c r="M1046" s="2"/>
    </row>
    <row r="1047" spans="1:15" ht="1.5" customHeight="1" x14ac:dyDescent="0.3">
      <c r="A1047" s="6"/>
      <c r="B1047" s="7"/>
      <c r="C1047" s="7"/>
      <c r="D1047" s="7"/>
      <c r="E1047" s="7"/>
      <c r="F1047" s="15"/>
      <c r="G1047" s="15"/>
      <c r="H1047" s="15"/>
      <c r="I1047" s="15"/>
      <c r="J1047" s="15"/>
      <c r="K1047" s="15"/>
      <c r="L1047" s="15"/>
      <c r="M1047" s="15"/>
      <c r="N1047" s="7"/>
      <c r="O1047" s="8"/>
    </row>
    <row r="1048" spans="1:15" ht="6" customHeight="1" x14ac:dyDescent="0.3">
      <c r="A1048" s="9"/>
      <c r="B1048" s="101" t="s">
        <v>44</v>
      </c>
      <c r="C1048" s="16"/>
      <c r="D1048" s="246"/>
      <c r="E1048" s="247"/>
      <c r="F1048" s="247"/>
      <c r="G1048" s="247"/>
      <c r="H1048" s="247"/>
      <c r="I1048" s="247"/>
      <c r="J1048" s="247"/>
      <c r="K1048" s="247"/>
      <c r="L1048" s="247"/>
      <c r="M1048" s="247"/>
      <c r="N1048" s="248"/>
      <c r="O1048" s="10"/>
    </row>
    <row r="1049" spans="1:15" ht="65.25" customHeight="1" x14ac:dyDescent="0.3">
      <c r="A1049" s="9"/>
      <c r="B1049" s="115"/>
      <c r="C1049" s="16"/>
      <c r="D1049" s="249" t="s">
        <v>176</v>
      </c>
      <c r="E1049" s="250"/>
      <c r="F1049" s="250"/>
      <c r="G1049" s="250"/>
      <c r="H1049" s="250"/>
      <c r="I1049" s="250"/>
      <c r="J1049" s="250"/>
      <c r="K1049" s="250"/>
      <c r="L1049" s="250"/>
      <c r="M1049" s="250"/>
      <c r="N1049" s="251"/>
      <c r="O1049" s="10"/>
    </row>
    <row r="1050" spans="1:15" ht="6" customHeight="1" x14ac:dyDescent="0.3">
      <c r="A1050" s="9"/>
      <c r="B1050" s="116"/>
      <c r="C1050" s="16"/>
      <c r="D1050" s="252"/>
      <c r="E1050" s="253"/>
      <c r="F1050" s="253"/>
      <c r="G1050" s="253"/>
      <c r="H1050" s="253"/>
      <c r="I1050" s="253"/>
      <c r="J1050" s="253"/>
      <c r="K1050" s="253"/>
      <c r="L1050" s="253"/>
      <c r="M1050" s="253"/>
      <c r="N1050" s="254"/>
      <c r="O1050" s="10"/>
    </row>
    <row r="1051" spans="1:15" ht="1.5" customHeight="1" x14ac:dyDescent="0.3">
      <c r="A1051" s="11"/>
      <c r="B1051" s="12"/>
      <c r="C1051" s="12"/>
      <c r="D1051" s="12"/>
      <c r="E1051" s="12"/>
      <c r="F1051" s="13"/>
      <c r="G1051" s="13"/>
      <c r="H1051" s="13"/>
      <c r="I1051" s="13"/>
      <c r="J1051" s="13"/>
      <c r="K1051" s="13"/>
      <c r="L1051" s="13"/>
      <c r="M1051" s="13"/>
      <c r="N1051" s="12"/>
      <c r="O1051" s="14"/>
    </row>
    <row r="1052" spans="1:15" ht="5.0999999999999996" customHeight="1" x14ac:dyDescent="0.3">
      <c r="F1052" s="2"/>
      <c r="G1052" s="2"/>
      <c r="H1052" s="2"/>
      <c r="I1052" s="2"/>
      <c r="J1052" s="2"/>
      <c r="K1052" s="2"/>
      <c r="L1052" s="2"/>
      <c r="M1052" s="2"/>
    </row>
    <row r="1053" spans="1:15" ht="1.5" customHeight="1" x14ac:dyDescent="0.3">
      <c r="A1053" s="6"/>
      <c r="B1053" s="7"/>
      <c r="C1053" s="7"/>
      <c r="D1053" s="7"/>
      <c r="E1053" s="7"/>
      <c r="F1053" s="15"/>
      <c r="G1053" s="15"/>
      <c r="H1053" s="15"/>
      <c r="I1053" s="15"/>
      <c r="J1053" s="15"/>
      <c r="K1053" s="15"/>
      <c r="L1053" s="15"/>
      <c r="M1053" s="15"/>
      <c r="N1053" s="7"/>
      <c r="O1053" s="8"/>
    </row>
    <row r="1054" spans="1:15" ht="15.75" customHeight="1" x14ac:dyDescent="0.3">
      <c r="A1054" s="9"/>
      <c r="B1054" s="101" t="s">
        <v>45</v>
      </c>
      <c r="C1054" s="16"/>
      <c r="D1054" s="67" t="s">
        <v>19</v>
      </c>
      <c r="E1054" s="255"/>
      <c r="F1054" s="256"/>
      <c r="G1054" s="256"/>
      <c r="H1054" s="256"/>
      <c r="I1054" s="256"/>
      <c r="J1054" s="256"/>
      <c r="K1054" s="256"/>
      <c r="L1054" s="256"/>
      <c r="M1054" s="256"/>
      <c r="N1054" s="257"/>
      <c r="O1054" s="10"/>
    </row>
    <row r="1055" spans="1:15" ht="15.75" customHeight="1" x14ac:dyDescent="0.3">
      <c r="A1055" s="9"/>
      <c r="B1055" s="102"/>
      <c r="C1055" s="16"/>
      <c r="D1055" s="234" t="s">
        <v>20</v>
      </c>
      <c r="E1055" s="258" t="s">
        <v>17</v>
      </c>
      <c r="F1055" s="259"/>
      <c r="G1055" s="259"/>
      <c r="H1055" s="259"/>
      <c r="I1055" s="259"/>
      <c r="J1055" s="259"/>
      <c r="K1055" s="259"/>
      <c r="L1055" s="259"/>
      <c r="M1055" s="259"/>
      <c r="N1055" s="260"/>
      <c r="O1055" s="10"/>
    </row>
    <row r="1056" spans="1:15" ht="15.75" customHeight="1" x14ac:dyDescent="0.3">
      <c r="A1056" s="9"/>
      <c r="B1056" s="102"/>
      <c r="C1056" s="16"/>
      <c r="D1056" s="236"/>
      <c r="E1056" s="258" t="s">
        <v>18</v>
      </c>
      <c r="F1056" s="259"/>
      <c r="G1056" s="259"/>
      <c r="H1056" s="259"/>
      <c r="I1056" s="259"/>
      <c r="J1056" s="259"/>
      <c r="K1056" s="259"/>
      <c r="L1056" s="259"/>
      <c r="M1056" s="259"/>
      <c r="N1056" s="260"/>
      <c r="O1056" s="10"/>
    </row>
    <row r="1057" spans="1:15" ht="15.75" customHeight="1" x14ac:dyDescent="0.3">
      <c r="A1057" s="9"/>
      <c r="B1057" s="102"/>
      <c r="C1057" s="16"/>
      <c r="D1057" s="234" t="s">
        <v>21</v>
      </c>
      <c r="E1057" s="258" t="s">
        <v>17</v>
      </c>
      <c r="F1057" s="259"/>
      <c r="G1057" s="259"/>
      <c r="H1057" s="259"/>
      <c r="I1057" s="259"/>
      <c r="J1057" s="259"/>
      <c r="K1057" s="259"/>
      <c r="L1057" s="259"/>
      <c r="M1057" s="259"/>
      <c r="N1057" s="260"/>
      <c r="O1057" s="10"/>
    </row>
    <row r="1058" spans="1:15" ht="15.75" customHeight="1" x14ac:dyDescent="0.3">
      <c r="A1058" s="9"/>
      <c r="B1058" s="102"/>
      <c r="C1058" s="16"/>
      <c r="D1058" s="236"/>
      <c r="E1058" s="258" t="s">
        <v>18</v>
      </c>
      <c r="F1058" s="259"/>
      <c r="G1058" s="259"/>
      <c r="H1058" s="259"/>
      <c r="I1058" s="259"/>
      <c r="J1058" s="259"/>
      <c r="K1058" s="259"/>
      <c r="L1058" s="259"/>
      <c r="M1058" s="259"/>
      <c r="N1058" s="260"/>
      <c r="O1058" s="10"/>
    </row>
    <row r="1059" spans="1:15" ht="15.75" customHeight="1" x14ac:dyDescent="0.3">
      <c r="A1059" s="9"/>
      <c r="B1059" s="102"/>
      <c r="C1059" s="16"/>
      <c r="D1059" s="67" t="s">
        <v>22</v>
      </c>
      <c r="E1059" s="255"/>
      <c r="F1059" s="256"/>
      <c r="G1059" s="256"/>
      <c r="H1059" s="256"/>
      <c r="I1059" s="256"/>
      <c r="J1059" s="256"/>
      <c r="K1059" s="256"/>
      <c r="L1059" s="256"/>
      <c r="M1059" s="256"/>
      <c r="N1059" s="257"/>
      <c r="O1059" s="10"/>
    </row>
    <row r="1060" spans="1:15" ht="15.75" customHeight="1" x14ac:dyDescent="0.3">
      <c r="A1060" s="9"/>
      <c r="B1060" s="102"/>
      <c r="C1060" s="16"/>
      <c r="D1060" s="67" t="s">
        <v>23</v>
      </c>
      <c r="E1060" s="261" t="s">
        <v>169</v>
      </c>
      <c r="F1060" s="262"/>
      <c r="G1060" s="261" t="s">
        <v>168</v>
      </c>
      <c r="H1060" s="262"/>
      <c r="I1060" s="232" t="s">
        <v>59</v>
      </c>
      <c r="J1060" s="233"/>
      <c r="K1060" s="237" t="s">
        <v>60</v>
      </c>
      <c r="L1060" s="239"/>
      <c r="M1060" s="239"/>
      <c r="N1060" s="238"/>
      <c r="O1060" s="10"/>
    </row>
    <row r="1061" spans="1:15" ht="15.75" customHeight="1" x14ac:dyDescent="0.3">
      <c r="A1061" s="9"/>
      <c r="B1061" s="103"/>
      <c r="C1061" s="16"/>
      <c r="D1061" s="67" t="s">
        <v>24</v>
      </c>
      <c r="E1061" s="237"/>
      <c r="F1061" s="239"/>
      <c r="G1061" s="239"/>
      <c r="H1061" s="238"/>
      <c r="I1061" s="232" t="s">
        <v>25</v>
      </c>
      <c r="J1061" s="233"/>
      <c r="K1061" s="237"/>
      <c r="L1061" s="239"/>
      <c r="M1061" s="239"/>
      <c r="N1061" s="238"/>
      <c r="O1061" s="10"/>
    </row>
    <row r="1062" spans="1:15" ht="1.5" customHeight="1" x14ac:dyDescent="0.3">
      <c r="A1062" s="11"/>
      <c r="B1062" s="12"/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4"/>
    </row>
    <row r="1063" spans="1:15" ht="5.0999999999999996" customHeight="1" x14ac:dyDescent="0.3"/>
    <row r="1064" spans="1:15" ht="1.5" customHeight="1" x14ac:dyDescent="0.3">
      <c r="A1064" s="6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8"/>
    </row>
    <row r="1065" spans="1:15" ht="15.75" customHeight="1" x14ac:dyDescent="0.3">
      <c r="A1065" s="9"/>
      <c r="B1065" s="101" t="s">
        <v>46</v>
      </c>
      <c r="C1065" s="16"/>
      <c r="D1065" s="240" t="s">
        <v>26</v>
      </c>
      <c r="E1065" s="68" t="s">
        <v>27</v>
      </c>
      <c r="F1065" s="242">
        <v>0</v>
      </c>
      <c r="G1065" s="243"/>
      <c r="H1065" s="68" t="s">
        <v>32</v>
      </c>
      <c r="I1065" s="224"/>
      <c r="J1065" s="225"/>
      <c r="K1065" s="225"/>
      <c r="L1065" s="225"/>
      <c r="M1065" s="225"/>
      <c r="N1065" s="226"/>
      <c r="O1065" s="10"/>
    </row>
    <row r="1066" spans="1:15" ht="15.75" customHeight="1" x14ac:dyDescent="0.3">
      <c r="A1066" s="9"/>
      <c r="B1066" s="102"/>
      <c r="C1066" s="16"/>
      <c r="D1066" s="241"/>
      <c r="E1066" s="68" t="s">
        <v>28</v>
      </c>
      <c r="F1066" s="244">
        <v>0</v>
      </c>
      <c r="G1066" s="245"/>
      <c r="H1066" s="68" t="s">
        <v>30</v>
      </c>
      <c r="I1066" s="112"/>
      <c r="J1066" s="113"/>
      <c r="K1066" s="68" t="s">
        <v>36</v>
      </c>
      <c r="L1066" s="224"/>
      <c r="M1066" s="225"/>
      <c r="N1066" s="226"/>
      <c r="O1066" s="10"/>
    </row>
    <row r="1067" spans="1:15" ht="15.75" customHeight="1" x14ac:dyDescent="0.3">
      <c r="A1067" s="9"/>
      <c r="B1067" s="102"/>
      <c r="C1067" s="16"/>
      <c r="D1067" s="67" t="s">
        <v>29</v>
      </c>
      <c r="E1067" s="68" t="s">
        <v>31</v>
      </c>
      <c r="F1067" s="237" t="s">
        <v>61</v>
      </c>
      <c r="G1067" s="238"/>
      <c r="H1067" s="68" t="s">
        <v>33</v>
      </c>
      <c r="I1067" s="237" t="s">
        <v>61</v>
      </c>
      <c r="J1067" s="238"/>
      <c r="K1067" s="232" t="s">
        <v>35</v>
      </c>
      <c r="L1067" s="233"/>
      <c r="M1067" s="237"/>
      <c r="N1067" s="238"/>
      <c r="O1067" s="10"/>
    </row>
    <row r="1068" spans="1:15" ht="15.75" customHeight="1" x14ac:dyDescent="0.3">
      <c r="A1068" s="9"/>
      <c r="B1068" s="102"/>
      <c r="C1068" s="16"/>
      <c r="D1068" s="67" t="s">
        <v>34</v>
      </c>
      <c r="E1068" s="224"/>
      <c r="F1068" s="225"/>
      <c r="G1068" s="225"/>
      <c r="H1068" s="225"/>
      <c r="I1068" s="225"/>
      <c r="J1068" s="225"/>
      <c r="K1068" s="225"/>
      <c r="L1068" s="225"/>
      <c r="M1068" s="225"/>
      <c r="N1068" s="226"/>
      <c r="O1068" s="10"/>
    </row>
    <row r="1069" spans="1:15" ht="15.75" customHeight="1" x14ac:dyDescent="0.3">
      <c r="A1069" s="9"/>
      <c r="B1069" s="103"/>
      <c r="C1069" s="16"/>
      <c r="D1069" s="67" t="s">
        <v>52</v>
      </c>
      <c r="E1069" s="224"/>
      <c r="F1069" s="225"/>
      <c r="G1069" s="225"/>
      <c r="H1069" s="225"/>
      <c r="I1069" s="225"/>
      <c r="J1069" s="225"/>
      <c r="K1069" s="225"/>
      <c r="L1069" s="225"/>
      <c r="M1069" s="225"/>
      <c r="N1069" s="226"/>
      <c r="O1069" s="10"/>
    </row>
    <row r="1070" spans="1:15" ht="1.5" customHeight="1" x14ac:dyDescent="0.3">
      <c r="A1070" s="11"/>
      <c r="B1070" s="12"/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4"/>
    </row>
    <row r="1071" spans="1:15" ht="5.0999999999999996" customHeight="1" x14ac:dyDescent="0.3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</row>
    <row r="1072" spans="1:15" ht="1.5" customHeight="1" x14ac:dyDescent="0.3">
      <c r="A1072" s="6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8"/>
    </row>
    <row r="1073" spans="1:15" ht="15.75" customHeight="1" x14ac:dyDescent="0.3">
      <c r="A1073" s="9"/>
      <c r="B1073" s="101" t="s">
        <v>47</v>
      </c>
      <c r="C1073" s="16"/>
      <c r="D1073" s="67" t="s">
        <v>51</v>
      </c>
      <c r="E1073" s="224"/>
      <c r="F1073" s="225"/>
      <c r="G1073" s="225"/>
      <c r="H1073" s="225"/>
      <c r="I1073" s="225"/>
      <c r="J1073" s="225"/>
      <c r="K1073" s="225"/>
      <c r="L1073" s="225"/>
      <c r="M1073" s="225"/>
      <c r="N1073" s="226"/>
      <c r="O1073" s="10"/>
    </row>
    <row r="1074" spans="1:15" ht="15.75" customHeight="1" x14ac:dyDescent="0.3">
      <c r="A1074" s="9"/>
      <c r="B1074" s="102"/>
      <c r="C1074" s="16"/>
      <c r="D1074" s="67" t="s">
        <v>48</v>
      </c>
      <c r="E1074" s="227"/>
      <c r="F1074" s="228"/>
      <c r="G1074" s="228"/>
      <c r="H1074" s="228"/>
      <c r="I1074" s="228"/>
      <c r="J1074" s="228"/>
      <c r="K1074" s="228"/>
      <c r="L1074" s="228"/>
      <c r="M1074" s="228"/>
      <c r="N1074" s="229"/>
      <c r="O1074" s="10"/>
    </row>
    <row r="1075" spans="1:15" ht="15.75" customHeight="1" x14ac:dyDescent="0.3">
      <c r="A1075" s="9"/>
      <c r="B1075" s="102"/>
      <c r="C1075" s="16"/>
      <c r="D1075" s="67" t="s">
        <v>49</v>
      </c>
      <c r="E1075" s="224"/>
      <c r="F1075" s="225"/>
      <c r="G1075" s="225"/>
      <c r="H1075" s="225"/>
      <c r="I1075" s="225"/>
      <c r="J1075" s="225"/>
      <c r="K1075" s="225"/>
      <c r="L1075" s="225"/>
      <c r="M1075" s="225"/>
      <c r="N1075" s="226"/>
      <c r="O1075" s="10"/>
    </row>
    <row r="1076" spans="1:15" ht="15.75" customHeight="1" x14ac:dyDescent="0.3">
      <c r="A1076" s="9"/>
      <c r="B1076" s="102"/>
      <c r="C1076" s="16"/>
      <c r="D1076" s="67" t="s">
        <v>50</v>
      </c>
      <c r="E1076" s="230"/>
      <c r="F1076" s="231"/>
      <c r="G1076" s="232" t="s">
        <v>41</v>
      </c>
      <c r="H1076" s="233"/>
      <c r="I1076" s="230"/>
      <c r="J1076" s="231"/>
      <c r="K1076" s="232" t="s">
        <v>42</v>
      </c>
      <c r="L1076" s="233"/>
      <c r="M1076" s="230"/>
      <c r="N1076" s="231"/>
      <c r="O1076" s="10"/>
    </row>
    <row r="1077" spans="1:15" ht="15.75" customHeight="1" x14ac:dyDescent="0.3">
      <c r="A1077" s="9"/>
      <c r="B1077" s="102"/>
      <c r="C1077" s="16"/>
      <c r="D1077" s="234" t="s">
        <v>54</v>
      </c>
      <c r="E1077" s="68" t="s">
        <v>38</v>
      </c>
      <c r="F1077" s="237"/>
      <c r="G1077" s="238"/>
      <c r="H1077" s="68" t="s">
        <v>39</v>
      </c>
      <c r="I1077" s="237"/>
      <c r="J1077" s="238"/>
      <c r="K1077" s="68" t="s">
        <v>53</v>
      </c>
      <c r="L1077" s="237"/>
      <c r="M1077" s="239"/>
      <c r="N1077" s="238"/>
      <c r="O1077" s="10"/>
    </row>
    <row r="1078" spans="1:15" ht="15.75" customHeight="1" x14ac:dyDescent="0.3">
      <c r="A1078" s="9"/>
      <c r="B1078" s="102"/>
      <c r="C1078" s="16"/>
      <c r="D1078" s="235"/>
      <c r="E1078" s="68" t="s">
        <v>37</v>
      </c>
      <c r="F1078" s="224"/>
      <c r="G1078" s="225"/>
      <c r="H1078" s="225"/>
      <c r="I1078" s="225"/>
      <c r="J1078" s="225"/>
      <c r="K1078" s="225"/>
      <c r="L1078" s="225"/>
      <c r="M1078" s="225"/>
      <c r="N1078" s="226"/>
      <c r="O1078" s="10"/>
    </row>
    <row r="1079" spans="1:15" ht="15.75" customHeight="1" x14ac:dyDescent="0.3">
      <c r="A1079" s="9"/>
      <c r="B1079" s="103"/>
      <c r="C1079" s="16"/>
      <c r="D1079" s="236"/>
      <c r="E1079" s="68" t="s">
        <v>40</v>
      </c>
      <c r="F1079" s="224"/>
      <c r="G1079" s="225"/>
      <c r="H1079" s="225"/>
      <c r="I1079" s="225"/>
      <c r="J1079" s="225"/>
      <c r="K1079" s="225"/>
      <c r="L1079" s="225"/>
      <c r="M1079" s="225"/>
      <c r="N1079" s="226"/>
      <c r="O1079" s="10"/>
    </row>
    <row r="1080" spans="1:15" ht="1.5" customHeight="1" x14ac:dyDescent="0.3">
      <c r="A1080" s="11"/>
      <c r="B1080" s="12"/>
      <c r="C1080" s="12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4"/>
    </row>
    <row r="1081" spans="1:15" ht="31.5" x14ac:dyDescent="0.3">
      <c r="B1081" s="144" t="s">
        <v>183</v>
      </c>
      <c r="C1081" s="144"/>
      <c r="D1081" s="144"/>
      <c r="E1081" s="144"/>
      <c r="F1081" s="144"/>
      <c r="G1081" s="144"/>
      <c r="H1081" s="144"/>
      <c r="I1081" s="144"/>
      <c r="J1081" s="144"/>
      <c r="K1081" s="144"/>
      <c r="L1081" s="144"/>
      <c r="M1081" s="144"/>
      <c r="N1081" s="144"/>
    </row>
    <row r="1082" spans="1:15" ht="11.25" customHeight="1" x14ac:dyDescent="0.3"/>
    <row r="1083" spans="1:15" ht="15" customHeight="1" x14ac:dyDescent="0.3">
      <c r="B1083" s="146" t="s">
        <v>184</v>
      </c>
      <c r="C1083" s="146"/>
      <c r="D1083" s="146"/>
      <c r="E1083" s="146"/>
      <c r="F1083" s="146"/>
      <c r="G1083" s="146"/>
      <c r="H1083" s="146"/>
      <c r="I1083" s="146"/>
      <c r="J1083" s="146"/>
      <c r="K1083" s="146"/>
      <c r="L1083" s="146"/>
      <c r="M1083" s="146"/>
      <c r="N1083" s="146"/>
    </row>
    <row r="1084" spans="1:15" ht="15" customHeight="1" x14ac:dyDescent="0.3">
      <c r="B1084" s="146" t="s">
        <v>55</v>
      </c>
      <c r="C1084" s="146"/>
      <c r="D1084" s="146"/>
      <c r="E1084" s="146"/>
      <c r="F1084" s="146"/>
      <c r="G1084" s="146"/>
      <c r="H1084" s="146"/>
      <c r="I1084" s="146"/>
      <c r="J1084" s="146"/>
      <c r="K1084" s="146"/>
      <c r="L1084" s="146"/>
      <c r="M1084" s="146"/>
      <c r="N1084" s="146"/>
    </row>
    <row r="1085" spans="1:15" ht="15" customHeight="1" x14ac:dyDescent="0.3">
      <c r="B1085" s="146" t="s">
        <v>56</v>
      </c>
      <c r="C1085" s="146"/>
      <c r="D1085" s="146"/>
      <c r="E1085" s="146"/>
      <c r="F1085" s="146"/>
      <c r="G1085" s="146"/>
      <c r="H1085" s="146"/>
      <c r="I1085" s="146"/>
      <c r="J1085" s="146"/>
      <c r="K1085" s="146"/>
      <c r="L1085" s="146"/>
      <c r="M1085" s="146"/>
      <c r="N1085" s="146"/>
    </row>
    <row r="1086" spans="1:15" ht="7.5" customHeight="1" thickBot="1" x14ac:dyDescent="0.35"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</row>
    <row r="1087" spans="1:15" ht="22.5" customHeight="1" x14ac:dyDescent="0.3">
      <c r="A1087" s="4"/>
      <c r="B1087" s="147" t="s">
        <v>16</v>
      </c>
      <c r="C1087" s="147"/>
      <c r="D1087" s="147"/>
      <c r="E1087" s="147"/>
      <c r="F1087" s="147"/>
      <c r="G1087" s="147"/>
      <c r="H1087" s="147"/>
      <c r="I1087" s="148"/>
      <c r="J1087" s="149" t="s">
        <v>58</v>
      </c>
      <c r="K1087" s="150"/>
      <c r="L1087" s="147" t="s">
        <v>4</v>
      </c>
      <c r="M1087" s="147"/>
      <c r="N1087" s="147"/>
      <c r="O1087" s="4"/>
    </row>
    <row r="1088" spans="1:15" ht="22.5" customHeight="1" thickBot="1" x14ac:dyDescent="0.35">
      <c r="A1088" s="5"/>
      <c r="B1088" s="151" t="s">
        <v>15</v>
      </c>
      <c r="C1088" s="151"/>
      <c r="D1088" s="151"/>
      <c r="E1088" s="151"/>
      <c r="F1088" s="151"/>
      <c r="G1088" s="151"/>
      <c r="H1088" s="151"/>
      <c r="I1088" s="152"/>
      <c r="J1088" s="153" t="s">
        <v>57</v>
      </c>
      <c r="K1088" s="154"/>
      <c r="L1088" s="268" t="s">
        <v>189</v>
      </c>
      <c r="M1088" s="268"/>
      <c r="N1088" s="268"/>
      <c r="O1088" s="5"/>
    </row>
    <row r="1089" spans="1:15" ht="10.5" customHeight="1" x14ac:dyDescent="0.3"/>
    <row r="1090" spans="1:15" ht="1.5" customHeight="1" x14ac:dyDescent="0.3">
      <c r="A1090" s="6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8"/>
    </row>
    <row r="1091" spans="1:15" ht="15.75" customHeight="1" x14ac:dyDescent="0.3">
      <c r="A1091" s="9"/>
      <c r="B1091" s="101" t="s">
        <v>43</v>
      </c>
      <c r="C1091" s="156"/>
      <c r="D1091" s="67" t="s">
        <v>13</v>
      </c>
      <c r="E1091" s="255"/>
      <c r="F1091" s="256"/>
      <c r="G1091" s="256"/>
      <c r="H1091" s="256"/>
      <c r="I1091" s="256"/>
      <c r="J1091" s="257"/>
      <c r="K1091" s="232" t="s">
        <v>10</v>
      </c>
      <c r="L1091" s="233"/>
      <c r="M1091" s="261"/>
      <c r="N1091" s="262"/>
      <c r="O1091" s="10"/>
    </row>
    <row r="1092" spans="1:15" ht="15.75" customHeight="1" x14ac:dyDescent="0.3">
      <c r="A1092" s="9"/>
      <c r="B1092" s="115"/>
      <c r="C1092" s="156"/>
      <c r="D1092" s="67" t="s">
        <v>7</v>
      </c>
      <c r="E1092" s="255"/>
      <c r="F1092" s="256"/>
      <c r="G1092" s="256"/>
      <c r="H1092" s="256"/>
      <c r="I1092" s="256"/>
      <c r="J1092" s="257"/>
      <c r="K1092" s="232" t="s">
        <v>9</v>
      </c>
      <c r="L1092" s="233"/>
      <c r="M1092" s="261" t="s">
        <v>63</v>
      </c>
      <c r="N1092" s="262"/>
      <c r="O1092" s="10"/>
    </row>
    <row r="1093" spans="1:15" ht="15.75" customHeight="1" x14ac:dyDescent="0.3">
      <c r="A1093" s="9"/>
      <c r="B1093" s="115"/>
      <c r="C1093" s="156"/>
      <c r="D1093" s="67" t="s">
        <v>11</v>
      </c>
      <c r="E1093" s="255"/>
      <c r="F1093" s="256"/>
      <c r="G1093" s="256"/>
      <c r="H1093" s="257"/>
      <c r="I1093" s="232" t="s">
        <v>1</v>
      </c>
      <c r="J1093" s="233"/>
      <c r="K1093" s="261"/>
      <c r="L1093" s="263"/>
      <c r="M1093" s="263"/>
      <c r="N1093" s="262"/>
      <c r="O1093" s="10"/>
    </row>
    <row r="1094" spans="1:15" ht="15.75" customHeight="1" x14ac:dyDescent="0.3">
      <c r="A1094" s="9"/>
      <c r="B1094" s="115"/>
      <c r="C1094" s="156"/>
      <c r="D1094" s="67" t="s">
        <v>12</v>
      </c>
      <c r="E1094" s="255"/>
      <c r="F1094" s="256"/>
      <c r="G1094" s="256"/>
      <c r="H1094" s="256"/>
      <c r="I1094" s="256"/>
      <c r="J1094" s="256"/>
      <c r="K1094" s="256"/>
      <c r="L1094" s="256"/>
      <c r="M1094" s="256"/>
      <c r="N1094" s="257"/>
      <c r="O1094" s="10"/>
    </row>
    <row r="1095" spans="1:15" ht="15.75" customHeight="1" x14ac:dyDescent="0.3">
      <c r="A1095" s="9"/>
      <c r="B1095" s="115"/>
      <c r="C1095" s="156"/>
      <c r="D1095" s="67" t="s">
        <v>3</v>
      </c>
      <c r="E1095" s="261"/>
      <c r="F1095" s="263"/>
      <c r="G1095" s="263"/>
      <c r="H1095" s="262"/>
      <c r="I1095" s="232" t="s">
        <v>2</v>
      </c>
      <c r="J1095" s="233"/>
      <c r="K1095" s="261"/>
      <c r="L1095" s="263"/>
      <c r="M1095" s="263"/>
      <c r="N1095" s="262"/>
      <c r="O1095" s="10"/>
    </row>
    <row r="1096" spans="1:15" ht="15.75" customHeight="1" x14ac:dyDescent="0.3">
      <c r="A1096" s="9"/>
      <c r="B1096" s="115"/>
      <c r="C1096" s="156"/>
      <c r="D1096" s="67" t="s">
        <v>5</v>
      </c>
      <c r="E1096" s="264" t="s">
        <v>62</v>
      </c>
      <c r="F1096" s="265"/>
      <c r="G1096" s="232" t="s">
        <v>14</v>
      </c>
      <c r="H1096" s="233"/>
      <c r="I1096" s="266" t="s">
        <v>175</v>
      </c>
      <c r="J1096" s="267"/>
      <c r="K1096" s="232" t="s">
        <v>8</v>
      </c>
      <c r="L1096" s="233"/>
      <c r="M1096" s="266" t="s">
        <v>175</v>
      </c>
      <c r="N1096" s="267"/>
      <c r="O1096" s="10"/>
    </row>
    <row r="1097" spans="1:15" ht="15.75" customHeight="1" x14ac:dyDescent="0.3">
      <c r="A1097" s="9"/>
      <c r="B1097" s="115"/>
      <c r="C1097" s="156"/>
      <c r="D1097" s="67" t="s">
        <v>0</v>
      </c>
      <c r="E1097" s="255"/>
      <c r="F1097" s="256"/>
      <c r="G1097" s="256"/>
      <c r="H1097" s="256"/>
      <c r="I1097" s="256"/>
      <c r="J1097" s="256"/>
      <c r="K1097" s="256"/>
      <c r="L1097" s="256"/>
      <c r="M1097" s="256"/>
      <c r="N1097" s="257"/>
      <c r="O1097" s="10"/>
    </row>
    <row r="1098" spans="1:15" ht="15.75" customHeight="1" x14ac:dyDescent="0.3">
      <c r="A1098" s="9"/>
      <c r="B1098" s="116"/>
      <c r="C1098" s="156"/>
      <c r="D1098" s="67" t="s">
        <v>6</v>
      </c>
      <c r="E1098" s="255"/>
      <c r="F1098" s="256"/>
      <c r="G1098" s="256"/>
      <c r="H1098" s="256"/>
      <c r="I1098" s="256"/>
      <c r="J1098" s="256"/>
      <c r="K1098" s="256"/>
      <c r="L1098" s="256"/>
      <c r="M1098" s="256"/>
      <c r="N1098" s="257"/>
      <c r="O1098" s="10"/>
    </row>
    <row r="1099" spans="1:15" ht="1.5" customHeight="1" x14ac:dyDescent="0.3">
      <c r="A1099" s="11"/>
      <c r="B1099" s="12"/>
      <c r="C1099" s="12"/>
      <c r="D1099" s="12"/>
      <c r="E1099" s="12"/>
      <c r="F1099" s="13"/>
      <c r="G1099" s="13"/>
      <c r="H1099" s="13"/>
      <c r="I1099" s="13"/>
      <c r="J1099" s="13"/>
      <c r="K1099" s="13"/>
      <c r="L1099" s="13"/>
      <c r="M1099" s="13"/>
      <c r="N1099" s="12"/>
      <c r="O1099" s="14"/>
    </row>
    <row r="1100" spans="1:15" ht="5.0999999999999996" customHeight="1" x14ac:dyDescent="0.3">
      <c r="F1100" s="2"/>
      <c r="G1100" s="2"/>
      <c r="H1100" s="2"/>
      <c r="I1100" s="2"/>
      <c r="J1100" s="2"/>
      <c r="K1100" s="2"/>
      <c r="L1100" s="2"/>
      <c r="M1100" s="2"/>
    </row>
    <row r="1101" spans="1:15" ht="1.5" customHeight="1" x14ac:dyDescent="0.3">
      <c r="A1101" s="6"/>
      <c r="B1101" s="7"/>
      <c r="C1101" s="7"/>
      <c r="D1101" s="7"/>
      <c r="E1101" s="7"/>
      <c r="F1101" s="15"/>
      <c r="G1101" s="15"/>
      <c r="H1101" s="15"/>
      <c r="I1101" s="15"/>
      <c r="J1101" s="15"/>
      <c r="K1101" s="15"/>
      <c r="L1101" s="15"/>
      <c r="M1101" s="15"/>
      <c r="N1101" s="7"/>
      <c r="O1101" s="8"/>
    </row>
    <row r="1102" spans="1:15" ht="6" customHeight="1" x14ac:dyDescent="0.3">
      <c r="A1102" s="9"/>
      <c r="B1102" s="101" t="s">
        <v>44</v>
      </c>
      <c r="C1102" s="16"/>
      <c r="D1102" s="246"/>
      <c r="E1102" s="247"/>
      <c r="F1102" s="247"/>
      <c r="G1102" s="247"/>
      <c r="H1102" s="247"/>
      <c r="I1102" s="247"/>
      <c r="J1102" s="247"/>
      <c r="K1102" s="247"/>
      <c r="L1102" s="247"/>
      <c r="M1102" s="247"/>
      <c r="N1102" s="248"/>
      <c r="O1102" s="10"/>
    </row>
    <row r="1103" spans="1:15" ht="65.25" customHeight="1" x14ac:dyDescent="0.3">
      <c r="A1103" s="9"/>
      <c r="B1103" s="115"/>
      <c r="C1103" s="16"/>
      <c r="D1103" s="249" t="s">
        <v>176</v>
      </c>
      <c r="E1103" s="250"/>
      <c r="F1103" s="250"/>
      <c r="G1103" s="250"/>
      <c r="H1103" s="250"/>
      <c r="I1103" s="250"/>
      <c r="J1103" s="250"/>
      <c r="K1103" s="250"/>
      <c r="L1103" s="250"/>
      <c r="M1103" s="250"/>
      <c r="N1103" s="251"/>
      <c r="O1103" s="10"/>
    </row>
    <row r="1104" spans="1:15" ht="6" customHeight="1" x14ac:dyDescent="0.3">
      <c r="A1104" s="9"/>
      <c r="B1104" s="116"/>
      <c r="C1104" s="16"/>
      <c r="D1104" s="252"/>
      <c r="E1104" s="253"/>
      <c r="F1104" s="253"/>
      <c r="G1104" s="253"/>
      <c r="H1104" s="253"/>
      <c r="I1104" s="253"/>
      <c r="J1104" s="253"/>
      <c r="K1104" s="253"/>
      <c r="L1104" s="253"/>
      <c r="M1104" s="253"/>
      <c r="N1104" s="254"/>
      <c r="O1104" s="10"/>
    </row>
    <row r="1105" spans="1:15" ht="1.5" customHeight="1" x14ac:dyDescent="0.3">
      <c r="A1105" s="11"/>
      <c r="B1105" s="12"/>
      <c r="C1105" s="12"/>
      <c r="D1105" s="12"/>
      <c r="E1105" s="12"/>
      <c r="F1105" s="13"/>
      <c r="G1105" s="13"/>
      <c r="H1105" s="13"/>
      <c r="I1105" s="13"/>
      <c r="J1105" s="13"/>
      <c r="K1105" s="13"/>
      <c r="L1105" s="13"/>
      <c r="M1105" s="13"/>
      <c r="N1105" s="12"/>
      <c r="O1105" s="14"/>
    </row>
    <row r="1106" spans="1:15" ht="5.0999999999999996" customHeight="1" x14ac:dyDescent="0.3">
      <c r="F1106" s="2"/>
      <c r="G1106" s="2"/>
      <c r="H1106" s="2"/>
      <c r="I1106" s="2"/>
      <c r="J1106" s="2"/>
      <c r="K1106" s="2"/>
      <c r="L1106" s="2"/>
      <c r="M1106" s="2"/>
    </row>
    <row r="1107" spans="1:15" ht="1.5" customHeight="1" x14ac:dyDescent="0.3">
      <c r="A1107" s="6"/>
      <c r="B1107" s="7"/>
      <c r="C1107" s="7"/>
      <c r="D1107" s="7"/>
      <c r="E1107" s="7"/>
      <c r="F1107" s="15"/>
      <c r="G1107" s="15"/>
      <c r="H1107" s="15"/>
      <c r="I1107" s="15"/>
      <c r="J1107" s="15"/>
      <c r="K1107" s="15"/>
      <c r="L1107" s="15"/>
      <c r="M1107" s="15"/>
      <c r="N1107" s="7"/>
      <c r="O1107" s="8"/>
    </row>
    <row r="1108" spans="1:15" ht="15.75" customHeight="1" x14ac:dyDescent="0.3">
      <c r="A1108" s="9"/>
      <c r="B1108" s="101" t="s">
        <v>45</v>
      </c>
      <c r="C1108" s="16"/>
      <c r="D1108" s="67" t="s">
        <v>19</v>
      </c>
      <c r="E1108" s="255"/>
      <c r="F1108" s="256"/>
      <c r="G1108" s="256"/>
      <c r="H1108" s="256"/>
      <c r="I1108" s="256"/>
      <c r="J1108" s="256"/>
      <c r="K1108" s="256"/>
      <c r="L1108" s="256"/>
      <c r="M1108" s="256"/>
      <c r="N1108" s="257"/>
      <c r="O1108" s="10"/>
    </row>
    <row r="1109" spans="1:15" ht="15.75" customHeight="1" x14ac:dyDescent="0.3">
      <c r="A1109" s="9"/>
      <c r="B1109" s="102"/>
      <c r="C1109" s="16"/>
      <c r="D1109" s="234" t="s">
        <v>20</v>
      </c>
      <c r="E1109" s="258" t="s">
        <v>17</v>
      </c>
      <c r="F1109" s="259"/>
      <c r="G1109" s="259"/>
      <c r="H1109" s="259"/>
      <c r="I1109" s="259"/>
      <c r="J1109" s="259"/>
      <c r="K1109" s="259"/>
      <c r="L1109" s="259"/>
      <c r="M1109" s="259"/>
      <c r="N1109" s="260"/>
      <c r="O1109" s="10"/>
    </row>
    <row r="1110" spans="1:15" ht="15.75" customHeight="1" x14ac:dyDescent="0.3">
      <c r="A1110" s="9"/>
      <c r="B1110" s="102"/>
      <c r="C1110" s="16"/>
      <c r="D1110" s="236"/>
      <c r="E1110" s="258" t="s">
        <v>18</v>
      </c>
      <c r="F1110" s="259"/>
      <c r="G1110" s="259"/>
      <c r="H1110" s="259"/>
      <c r="I1110" s="259"/>
      <c r="J1110" s="259"/>
      <c r="K1110" s="259"/>
      <c r="L1110" s="259"/>
      <c r="M1110" s="259"/>
      <c r="N1110" s="260"/>
      <c r="O1110" s="10"/>
    </row>
    <row r="1111" spans="1:15" ht="15.75" customHeight="1" x14ac:dyDescent="0.3">
      <c r="A1111" s="9"/>
      <c r="B1111" s="102"/>
      <c r="C1111" s="16"/>
      <c r="D1111" s="234" t="s">
        <v>21</v>
      </c>
      <c r="E1111" s="258" t="s">
        <v>17</v>
      </c>
      <c r="F1111" s="259"/>
      <c r="G1111" s="259"/>
      <c r="H1111" s="259"/>
      <c r="I1111" s="259"/>
      <c r="J1111" s="259"/>
      <c r="K1111" s="259"/>
      <c r="L1111" s="259"/>
      <c r="M1111" s="259"/>
      <c r="N1111" s="260"/>
      <c r="O1111" s="10"/>
    </row>
    <row r="1112" spans="1:15" ht="15.75" customHeight="1" x14ac:dyDescent="0.3">
      <c r="A1112" s="9"/>
      <c r="B1112" s="102"/>
      <c r="C1112" s="16"/>
      <c r="D1112" s="236"/>
      <c r="E1112" s="258" t="s">
        <v>18</v>
      </c>
      <c r="F1112" s="259"/>
      <c r="G1112" s="259"/>
      <c r="H1112" s="259"/>
      <c r="I1112" s="259"/>
      <c r="J1112" s="259"/>
      <c r="K1112" s="259"/>
      <c r="L1112" s="259"/>
      <c r="M1112" s="259"/>
      <c r="N1112" s="260"/>
      <c r="O1112" s="10"/>
    </row>
    <row r="1113" spans="1:15" ht="15.75" customHeight="1" x14ac:dyDescent="0.3">
      <c r="A1113" s="9"/>
      <c r="B1113" s="102"/>
      <c r="C1113" s="16"/>
      <c r="D1113" s="67" t="s">
        <v>22</v>
      </c>
      <c r="E1113" s="255"/>
      <c r="F1113" s="256"/>
      <c r="G1113" s="256"/>
      <c r="H1113" s="256"/>
      <c r="I1113" s="256"/>
      <c r="J1113" s="256"/>
      <c r="K1113" s="256"/>
      <c r="L1113" s="256"/>
      <c r="M1113" s="256"/>
      <c r="N1113" s="257"/>
      <c r="O1113" s="10"/>
    </row>
    <row r="1114" spans="1:15" ht="15.75" customHeight="1" x14ac:dyDescent="0.3">
      <c r="A1114" s="9"/>
      <c r="B1114" s="102"/>
      <c r="C1114" s="16"/>
      <c r="D1114" s="67" t="s">
        <v>23</v>
      </c>
      <c r="E1114" s="261" t="s">
        <v>169</v>
      </c>
      <c r="F1114" s="262"/>
      <c r="G1114" s="261" t="s">
        <v>168</v>
      </c>
      <c r="H1114" s="262"/>
      <c r="I1114" s="232" t="s">
        <v>59</v>
      </c>
      <c r="J1114" s="233"/>
      <c r="K1114" s="237" t="s">
        <v>60</v>
      </c>
      <c r="L1114" s="239"/>
      <c r="M1114" s="239"/>
      <c r="N1114" s="238"/>
      <c r="O1114" s="10"/>
    </row>
    <row r="1115" spans="1:15" ht="15.75" customHeight="1" x14ac:dyDescent="0.3">
      <c r="A1115" s="9"/>
      <c r="B1115" s="103"/>
      <c r="C1115" s="16"/>
      <c r="D1115" s="67" t="s">
        <v>24</v>
      </c>
      <c r="E1115" s="237"/>
      <c r="F1115" s="239"/>
      <c r="G1115" s="239"/>
      <c r="H1115" s="238"/>
      <c r="I1115" s="232" t="s">
        <v>25</v>
      </c>
      <c r="J1115" s="233"/>
      <c r="K1115" s="237"/>
      <c r="L1115" s="239"/>
      <c r="M1115" s="239"/>
      <c r="N1115" s="238"/>
      <c r="O1115" s="10"/>
    </row>
    <row r="1116" spans="1:15" ht="1.5" customHeight="1" x14ac:dyDescent="0.3">
      <c r="A1116" s="11"/>
      <c r="B1116" s="12"/>
      <c r="C1116" s="12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4"/>
    </row>
    <row r="1117" spans="1:15" ht="5.0999999999999996" customHeight="1" x14ac:dyDescent="0.3"/>
    <row r="1118" spans="1:15" ht="1.5" customHeight="1" x14ac:dyDescent="0.3">
      <c r="A1118" s="6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8"/>
    </row>
    <row r="1119" spans="1:15" ht="15.75" customHeight="1" x14ac:dyDescent="0.3">
      <c r="A1119" s="9"/>
      <c r="B1119" s="101" t="s">
        <v>46</v>
      </c>
      <c r="C1119" s="16"/>
      <c r="D1119" s="240" t="s">
        <v>26</v>
      </c>
      <c r="E1119" s="68" t="s">
        <v>27</v>
      </c>
      <c r="F1119" s="242">
        <v>0</v>
      </c>
      <c r="G1119" s="243"/>
      <c r="H1119" s="68" t="s">
        <v>32</v>
      </c>
      <c r="I1119" s="224"/>
      <c r="J1119" s="225"/>
      <c r="K1119" s="225"/>
      <c r="L1119" s="225"/>
      <c r="M1119" s="225"/>
      <c r="N1119" s="226"/>
      <c r="O1119" s="10"/>
    </row>
    <row r="1120" spans="1:15" ht="15.75" customHeight="1" x14ac:dyDescent="0.3">
      <c r="A1120" s="9"/>
      <c r="B1120" s="102"/>
      <c r="C1120" s="16"/>
      <c r="D1120" s="241"/>
      <c r="E1120" s="68" t="s">
        <v>28</v>
      </c>
      <c r="F1120" s="244">
        <v>0</v>
      </c>
      <c r="G1120" s="245"/>
      <c r="H1120" s="68" t="s">
        <v>30</v>
      </c>
      <c r="I1120" s="112"/>
      <c r="J1120" s="113"/>
      <c r="K1120" s="68" t="s">
        <v>36</v>
      </c>
      <c r="L1120" s="224"/>
      <c r="M1120" s="225"/>
      <c r="N1120" s="226"/>
      <c r="O1120" s="10"/>
    </row>
    <row r="1121" spans="1:15" ht="15.75" customHeight="1" x14ac:dyDescent="0.3">
      <c r="A1121" s="9"/>
      <c r="B1121" s="102"/>
      <c r="C1121" s="16"/>
      <c r="D1121" s="67" t="s">
        <v>29</v>
      </c>
      <c r="E1121" s="68" t="s">
        <v>31</v>
      </c>
      <c r="F1121" s="237" t="s">
        <v>61</v>
      </c>
      <c r="G1121" s="238"/>
      <c r="H1121" s="68" t="s">
        <v>33</v>
      </c>
      <c r="I1121" s="237" t="s">
        <v>61</v>
      </c>
      <c r="J1121" s="238"/>
      <c r="K1121" s="232" t="s">
        <v>35</v>
      </c>
      <c r="L1121" s="233"/>
      <c r="M1121" s="237"/>
      <c r="N1121" s="238"/>
      <c r="O1121" s="10"/>
    </row>
    <row r="1122" spans="1:15" ht="15.75" customHeight="1" x14ac:dyDescent="0.3">
      <c r="A1122" s="9"/>
      <c r="B1122" s="102"/>
      <c r="C1122" s="16"/>
      <c r="D1122" s="67" t="s">
        <v>34</v>
      </c>
      <c r="E1122" s="224"/>
      <c r="F1122" s="225"/>
      <c r="G1122" s="225"/>
      <c r="H1122" s="225"/>
      <c r="I1122" s="225"/>
      <c r="J1122" s="225"/>
      <c r="K1122" s="225"/>
      <c r="L1122" s="225"/>
      <c r="M1122" s="225"/>
      <c r="N1122" s="226"/>
      <c r="O1122" s="10"/>
    </row>
    <row r="1123" spans="1:15" ht="15.75" customHeight="1" x14ac:dyDescent="0.3">
      <c r="A1123" s="9"/>
      <c r="B1123" s="103"/>
      <c r="C1123" s="16"/>
      <c r="D1123" s="67" t="s">
        <v>52</v>
      </c>
      <c r="E1123" s="224"/>
      <c r="F1123" s="225"/>
      <c r="G1123" s="225"/>
      <c r="H1123" s="225"/>
      <c r="I1123" s="225"/>
      <c r="J1123" s="225"/>
      <c r="K1123" s="225"/>
      <c r="L1123" s="225"/>
      <c r="M1123" s="225"/>
      <c r="N1123" s="226"/>
      <c r="O1123" s="10"/>
    </row>
    <row r="1124" spans="1:15" ht="1.5" customHeight="1" x14ac:dyDescent="0.3">
      <c r="A1124" s="11"/>
      <c r="B1124" s="12"/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4"/>
    </row>
    <row r="1125" spans="1:15" ht="5.0999999999999996" customHeight="1" x14ac:dyDescent="0.3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</row>
    <row r="1126" spans="1:15" ht="1.5" customHeight="1" x14ac:dyDescent="0.3">
      <c r="A1126" s="6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8"/>
    </row>
    <row r="1127" spans="1:15" ht="15.75" customHeight="1" x14ac:dyDescent="0.3">
      <c r="A1127" s="9"/>
      <c r="B1127" s="101" t="s">
        <v>47</v>
      </c>
      <c r="C1127" s="16"/>
      <c r="D1127" s="67" t="s">
        <v>51</v>
      </c>
      <c r="E1127" s="224"/>
      <c r="F1127" s="225"/>
      <c r="G1127" s="225"/>
      <c r="H1127" s="225"/>
      <c r="I1127" s="225"/>
      <c r="J1127" s="225"/>
      <c r="K1127" s="225"/>
      <c r="L1127" s="225"/>
      <c r="M1127" s="225"/>
      <c r="N1127" s="226"/>
      <c r="O1127" s="10"/>
    </row>
    <row r="1128" spans="1:15" ht="15.75" customHeight="1" x14ac:dyDescent="0.3">
      <c r="A1128" s="9"/>
      <c r="B1128" s="102"/>
      <c r="C1128" s="16"/>
      <c r="D1128" s="67" t="s">
        <v>48</v>
      </c>
      <c r="E1128" s="227"/>
      <c r="F1128" s="228"/>
      <c r="G1128" s="228"/>
      <c r="H1128" s="228"/>
      <c r="I1128" s="228"/>
      <c r="J1128" s="228"/>
      <c r="K1128" s="228"/>
      <c r="L1128" s="228"/>
      <c r="M1128" s="228"/>
      <c r="N1128" s="229"/>
      <c r="O1128" s="10"/>
    </row>
    <row r="1129" spans="1:15" ht="15.75" customHeight="1" x14ac:dyDescent="0.3">
      <c r="A1129" s="9"/>
      <c r="B1129" s="102"/>
      <c r="C1129" s="16"/>
      <c r="D1129" s="67" t="s">
        <v>49</v>
      </c>
      <c r="E1129" s="224"/>
      <c r="F1129" s="225"/>
      <c r="G1129" s="225"/>
      <c r="H1129" s="225"/>
      <c r="I1129" s="225"/>
      <c r="J1129" s="225"/>
      <c r="K1129" s="225"/>
      <c r="L1129" s="225"/>
      <c r="M1129" s="225"/>
      <c r="N1129" s="226"/>
      <c r="O1129" s="10"/>
    </row>
    <row r="1130" spans="1:15" ht="15.75" customHeight="1" x14ac:dyDescent="0.3">
      <c r="A1130" s="9"/>
      <c r="B1130" s="102"/>
      <c r="C1130" s="16"/>
      <c r="D1130" s="67" t="s">
        <v>50</v>
      </c>
      <c r="E1130" s="230"/>
      <c r="F1130" s="231"/>
      <c r="G1130" s="232" t="s">
        <v>41</v>
      </c>
      <c r="H1130" s="233"/>
      <c r="I1130" s="230"/>
      <c r="J1130" s="231"/>
      <c r="K1130" s="232" t="s">
        <v>42</v>
      </c>
      <c r="L1130" s="233"/>
      <c r="M1130" s="230"/>
      <c r="N1130" s="231"/>
      <c r="O1130" s="10"/>
    </row>
    <row r="1131" spans="1:15" ht="15.75" customHeight="1" x14ac:dyDescent="0.3">
      <c r="A1131" s="9"/>
      <c r="B1131" s="102"/>
      <c r="C1131" s="16"/>
      <c r="D1131" s="234" t="s">
        <v>54</v>
      </c>
      <c r="E1131" s="68" t="s">
        <v>38</v>
      </c>
      <c r="F1131" s="237"/>
      <c r="G1131" s="238"/>
      <c r="H1131" s="68" t="s">
        <v>39</v>
      </c>
      <c r="I1131" s="237"/>
      <c r="J1131" s="238"/>
      <c r="K1131" s="68" t="s">
        <v>53</v>
      </c>
      <c r="L1131" s="237"/>
      <c r="M1131" s="239"/>
      <c r="N1131" s="238"/>
      <c r="O1131" s="10"/>
    </row>
    <row r="1132" spans="1:15" ht="15.75" customHeight="1" x14ac:dyDescent="0.3">
      <c r="A1132" s="9"/>
      <c r="B1132" s="102"/>
      <c r="C1132" s="16"/>
      <c r="D1132" s="235"/>
      <c r="E1132" s="68" t="s">
        <v>37</v>
      </c>
      <c r="F1132" s="224"/>
      <c r="G1132" s="225"/>
      <c r="H1132" s="225"/>
      <c r="I1132" s="225"/>
      <c r="J1132" s="225"/>
      <c r="K1132" s="225"/>
      <c r="L1132" s="225"/>
      <c r="M1132" s="225"/>
      <c r="N1132" s="226"/>
      <c r="O1132" s="10"/>
    </row>
    <row r="1133" spans="1:15" ht="15.75" customHeight="1" x14ac:dyDescent="0.3">
      <c r="A1133" s="9"/>
      <c r="B1133" s="103"/>
      <c r="C1133" s="16"/>
      <c r="D1133" s="236"/>
      <c r="E1133" s="68" t="s">
        <v>40</v>
      </c>
      <c r="F1133" s="224"/>
      <c r="G1133" s="225"/>
      <c r="H1133" s="225"/>
      <c r="I1133" s="225"/>
      <c r="J1133" s="225"/>
      <c r="K1133" s="225"/>
      <c r="L1133" s="225"/>
      <c r="M1133" s="225"/>
      <c r="N1133" s="226"/>
      <c r="O1133" s="10"/>
    </row>
    <row r="1134" spans="1:15" ht="1.5" customHeight="1" x14ac:dyDescent="0.3">
      <c r="A1134" s="11"/>
      <c r="B1134" s="12"/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4"/>
    </row>
  </sheetData>
  <mergeCells count="1680">
    <mergeCell ref="B525:B529"/>
    <mergeCell ref="D525:D526"/>
    <mergeCell ref="F525:G525"/>
    <mergeCell ref="I525:N525"/>
    <mergeCell ref="F526:G526"/>
    <mergeCell ref="I526:J526"/>
    <mergeCell ref="L526:N526"/>
    <mergeCell ref="F527:G527"/>
    <mergeCell ref="I527:J527"/>
    <mergeCell ref="K527:L527"/>
    <mergeCell ref="M527:N527"/>
    <mergeCell ref="E528:N528"/>
    <mergeCell ref="E529:N529"/>
    <mergeCell ref="B533:B539"/>
    <mergeCell ref="E533:N533"/>
    <mergeCell ref="E534:N534"/>
    <mergeCell ref="E535:N535"/>
    <mergeCell ref="E536:F536"/>
    <mergeCell ref="G536:H536"/>
    <mergeCell ref="I536:J536"/>
    <mergeCell ref="K536:L536"/>
    <mergeCell ref="M536:N536"/>
    <mergeCell ref="D537:D539"/>
    <mergeCell ref="F537:G537"/>
    <mergeCell ref="I537:J537"/>
    <mergeCell ref="L537:N537"/>
    <mergeCell ref="F539:N539"/>
    <mergeCell ref="F538:N538"/>
    <mergeCell ref="B508:B510"/>
    <mergeCell ref="D508:N508"/>
    <mergeCell ref="D509:N509"/>
    <mergeCell ref="D510:N510"/>
    <mergeCell ref="I501:J501"/>
    <mergeCell ref="K501:N501"/>
    <mergeCell ref="E502:F502"/>
    <mergeCell ref="G502:H502"/>
    <mergeCell ref="I502:J502"/>
    <mergeCell ref="K502:L502"/>
    <mergeCell ref="M502:N502"/>
    <mergeCell ref="B514:B521"/>
    <mergeCell ref="E514:N514"/>
    <mergeCell ref="D515:D516"/>
    <mergeCell ref="E515:N515"/>
    <mergeCell ref="E516:N516"/>
    <mergeCell ref="D517:D518"/>
    <mergeCell ref="E517:N517"/>
    <mergeCell ref="E518:N518"/>
    <mergeCell ref="E519:N519"/>
    <mergeCell ref="I520:J520"/>
    <mergeCell ref="K520:N520"/>
    <mergeCell ref="E521:H521"/>
    <mergeCell ref="I521:J521"/>
    <mergeCell ref="K521:N521"/>
    <mergeCell ref="E520:F520"/>
    <mergeCell ref="G520:H520"/>
    <mergeCell ref="B494:I494"/>
    <mergeCell ref="J494:K494"/>
    <mergeCell ref="L494:N494"/>
    <mergeCell ref="B497:B504"/>
    <mergeCell ref="C497:C504"/>
    <mergeCell ref="E497:J497"/>
    <mergeCell ref="K497:L497"/>
    <mergeCell ref="M497:N497"/>
    <mergeCell ref="E498:J498"/>
    <mergeCell ref="K498:L498"/>
    <mergeCell ref="M498:N498"/>
    <mergeCell ref="E499:H499"/>
    <mergeCell ref="I499:J499"/>
    <mergeCell ref="K499:N499"/>
    <mergeCell ref="E500:N500"/>
    <mergeCell ref="E501:H501"/>
    <mergeCell ref="E503:N503"/>
    <mergeCell ref="E504:N504"/>
    <mergeCell ref="B493:I493"/>
    <mergeCell ref="J493:K493"/>
    <mergeCell ref="L493:N493"/>
    <mergeCell ref="B479:B485"/>
    <mergeCell ref="E479:N479"/>
    <mergeCell ref="E480:N480"/>
    <mergeCell ref="E481:N481"/>
    <mergeCell ref="E482:F482"/>
    <mergeCell ref="G482:H482"/>
    <mergeCell ref="I482:J482"/>
    <mergeCell ref="K482:L482"/>
    <mergeCell ref="M482:N482"/>
    <mergeCell ref="D483:D485"/>
    <mergeCell ref="F483:G483"/>
    <mergeCell ref="I483:J483"/>
    <mergeCell ref="L483:N483"/>
    <mergeCell ref="F485:N485"/>
    <mergeCell ref="F484:N484"/>
    <mergeCell ref="B471:B475"/>
    <mergeCell ref="D471:D472"/>
    <mergeCell ref="F471:G471"/>
    <mergeCell ref="I471:N471"/>
    <mergeCell ref="F472:G472"/>
    <mergeCell ref="I472:J472"/>
    <mergeCell ref="L472:N472"/>
    <mergeCell ref="F473:G473"/>
    <mergeCell ref="I473:J473"/>
    <mergeCell ref="K473:L473"/>
    <mergeCell ref="M473:N473"/>
    <mergeCell ref="E474:N474"/>
    <mergeCell ref="E475:N475"/>
    <mergeCell ref="B487:N487"/>
    <mergeCell ref="B489:N489"/>
    <mergeCell ref="B490:N490"/>
    <mergeCell ref="B491:N491"/>
    <mergeCell ref="B454:B456"/>
    <mergeCell ref="D454:N454"/>
    <mergeCell ref="D455:N455"/>
    <mergeCell ref="D456:N456"/>
    <mergeCell ref="I447:J447"/>
    <mergeCell ref="K447:N447"/>
    <mergeCell ref="E448:F448"/>
    <mergeCell ref="G448:H448"/>
    <mergeCell ref="I448:J448"/>
    <mergeCell ref="K448:L448"/>
    <mergeCell ref="M448:N448"/>
    <mergeCell ref="B460:B467"/>
    <mergeCell ref="E460:N460"/>
    <mergeCell ref="D461:D462"/>
    <mergeCell ref="E461:N461"/>
    <mergeCell ref="E462:N462"/>
    <mergeCell ref="D463:D464"/>
    <mergeCell ref="E463:N463"/>
    <mergeCell ref="E464:N464"/>
    <mergeCell ref="E465:N465"/>
    <mergeCell ref="I466:J466"/>
    <mergeCell ref="K466:N466"/>
    <mergeCell ref="E467:H467"/>
    <mergeCell ref="I467:J467"/>
    <mergeCell ref="K467:N467"/>
    <mergeCell ref="E466:F466"/>
    <mergeCell ref="G466:H466"/>
    <mergeCell ref="B440:I440"/>
    <mergeCell ref="J440:K440"/>
    <mergeCell ref="L440:N440"/>
    <mergeCell ref="B443:B450"/>
    <mergeCell ref="C443:C450"/>
    <mergeCell ref="E443:J443"/>
    <mergeCell ref="K443:L443"/>
    <mergeCell ref="M443:N443"/>
    <mergeCell ref="E444:J444"/>
    <mergeCell ref="K444:L444"/>
    <mergeCell ref="M444:N444"/>
    <mergeCell ref="E445:H445"/>
    <mergeCell ref="I445:J445"/>
    <mergeCell ref="K445:N445"/>
    <mergeCell ref="E446:N446"/>
    <mergeCell ref="E447:H447"/>
    <mergeCell ref="E449:N449"/>
    <mergeCell ref="E450:N450"/>
    <mergeCell ref="B439:I439"/>
    <mergeCell ref="J439:K439"/>
    <mergeCell ref="L439:N439"/>
    <mergeCell ref="B425:B431"/>
    <mergeCell ref="E425:N425"/>
    <mergeCell ref="E426:N426"/>
    <mergeCell ref="E427:N427"/>
    <mergeCell ref="E428:F428"/>
    <mergeCell ref="G428:H428"/>
    <mergeCell ref="I428:J428"/>
    <mergeCell ref="K428:L428"/>
    <mergeCell ref="M428:N428"/>
    <mergeCell ref="D429:D431"/>
    <mergeCell ref="F429:G429"/>
    <mergeCell ref="I429:J429"/>
    <mergeCell ref="L429:N429"/>
    <mergeCell ref="F431:N431"/>
    <mergeCell ref="F430:N430"/>
    <mergeCell ref="B417:B421"/>
    <mergeCell ref="D417:D418"/>
    <mergeCell ref="F417:G417"/>
    <mergeCell ref="I417:N417"/>
    <mergeCell ref="F418:G418"/>
    <mergeCell ref="I418:J418"/>
    <mergeCell ref="L418:N418"/>
    <mergeCell ref="F419:G419"/>
    <mergeCell ref="I419:J419"/>
    <mergeCell ref="K419:L419"/>
    <mergeCell ref="M419:N419"/>
    <mergeCell ref="E420:N420"/>
    <mergeCell ref="E421:N421"/>
    <mergeCell ref="B433:N433"/>
    <mergeCell ref="B435:N435"/>
    <mergeCell ref="B436:N436"/>
    <mergeCell ref="B437:N437"/>
    <mergeCell ref="B400:B402"/>
    <mergeCell ref="D400:N400"/>
    <mergeCell ref="D401:N401"/>
    <mergeCell ref="D402:N402"/>
    <mergeCell ref="I393:J393"/>
    <mergeCell ref="K393:N393"/>
    <mergeCell ref="E394:F394"/>
    <mergeCell ref="G394:H394"/>
    <mergeCell ref="I394:J394"/>
    <mergeCell ref="K394:L394"/>
    <mergeCell ref="M394:N394"/>
    <mergeCell ref="B406:B413"/>
    <mergeCell ref="E406:N406"/>
    <mergeCell ref="D407:D408"/>
    <mergeCell ref="E407:N407"/>
    <mergeCell ref="E408:N408"/>
    <mergeCell ref="D409:D410"/>
    <mergeCell ref="E409:N409"/>
    <mergeCell ref="E410:N410"/>
    <mergeCell ref="E411:N411"/>
    <mergeCell ref="I412:J412"/>
    <mergeCell ref="K412:N412"/>
    <mergeCell ref="E413:H413"/>
    <mergeCell ref="I413:J413"/>
    <mergeCell ref="K413:N413"/>
    <mergeCell ref="E412:F412"/>
    <mergeCell ref="G412:H412"/>
    <mergeCell ref="B386:I386"/>
    <mergeCell ref="J386:K386"/>
    <mergeCell ref="L386:N386"/>
    <mergeCell ref="B389:B396"/>
    <mergeCell ref="C389:C396"/>
    <mergeCell ref="E389:J389"/>
    <mergeCell ref="K389:L389"/>
    <mergeCell ref="M389:N389"/>
    <mergeCell ref="E390:J390"/>
    <mergeCell ref="K390:L390"/>
    <mergeCell ref="M390:N390"/>
    <mergeCell ref="E391:H391"/>
    <mergeCell ref="I391:J391"/>
    <mergeCell ref="K391:N391"/>
    <mergeCell ref="E392:N392"/>
    <mergeCell ref="E393:H393"/>
    <mergeCell ref="E395:N395"/>
    <mergeCell ref="E396:N396"/>
    <mergeCell ref="B385:I385"/>
    <mergeCell ref="J385:K385"/>
    <mergeCell ref="L385:N385"/>
    <mergeCell ref="B371:B377"/>
    <mergeCell ref="E371:N371"/>
    <mergeCell ref="E372:N372"/>
    <mergeCell ref="E373:N373"/>
    <mergeCell ref="E374:F374"/>
    <mergeCell ref="G374:H374"/>
    <mergeCell ref="I374:J374"/>
    <mergeCell ref="K374:L374"/>
    <mergeCell ref="M374:N374"/>
    <mergeCell ref="D375:D377"/>
    <mergeCell ref="F375:G375"/>
    <mergeCell ref="I375:J375"/>
    <mergeCell ref="L375:N375"/>
    <mergeCell ref="F377:N377"/>
    <mergeCell ref="F376:N376"/>
    <mergeCell ref="B363:B367"/>
    <mergeCell ref="D363:D364"/>
    <mergeCell ref="F363:G363"/>
    <mergeCell ref="I363:N363"/>
    <mergeCell ref="F364:G364"/>
    <mergeCell ref="I364:J364"/>
    <mergeCell ref="L364:N364"/>
    <mergeCell ref="F365:G365"/>
    <mergeCell ref="I365:J365"/>
    <mergeCell ref="K365:L365"/>
    <mergeCell ref="M365:N365"/>
    <mergeCell ref="E366:N366"/>
    <mergeCell ref="E367:N367"/>
    <mergeCell ref="B379:N379"/>
    <mergeCell ref="B381:N381"/>
    <mergeCell ref="B382:N382"/>
    <mergeCell ref="B383:N383"/>
    <mergeCell ref="B346:B348"/>
    <mergeCell ref="D346:N346"/>
    <mergeCell ref="D347:N347"/>
    <mergeCell ref="D348:N348"/>
    <mergeCell ref="I339:J339"/>
    <mergeCell ref="K339:N339"/>
    <mergeCell ref="E340:F340"/>
    <mergeCell ref="G340:H340"/>
    <mergeCell ref="I340:J340"/>
    <mergeCell ref="K340:L340"/>
    <mergeCell ref="M340:N340"/>
    <mergeCell ref="B352:B359"/>
    <mergeCell ref="E352:N352"/>
    <mergeCell ref="D353:D354"/>
    <mergeCell ref="E353:N353"/>
    <mergeCell ref="E354:N354"/>
    <mergeCell ref="D355:D356"/>
    <mergeCell ref="E355:N355"/>
    <mergeCell ref="E356:N356"/>
    <mergeCell ref="E357:N357"/>
    <mergeCell ref="I358:J358"/>
    <mergeCell ref="K358:N358"/>
    <mergeCell ref="E359:H359"/>
    <mergeCell ref="I359:J359"/>
    <mergeCell ref="K359:N359"/>
    <mergeCell ref="E358:F358"/>
    <mergeCell ref="G358:H358"/>
    <mergeCell ref="B332:I332"/>
    <mergeCell ref="J332:K332"/>
    <mergeCell ref="L332:N332"/>
    <mergeCell ref="B335:B342"/>
    <mergeCell ref="C335:C342"/>
    <mergeCell ref="E335:J335"/>
    <mergeCell ref="K335:L335"/>
    <mergeCell ref="M335:N335"/>
    <mergeCell ref="E336:J336"/>
    <mergeCell ref="K336:L336"/>
    <mergeCell ref="M336:N336"/>
    <mergeCell ref="E337:H337"/>
    <mergeCell ref="I337:J337"/>
    <mergeCell ref="K337:N337"/>
    <mergeCell ref="E338:N338"/>
    <mergeCell ref="E339:H339"/>
    <mergeCell ref="E341:N341"/>
    <mergeCell ref="E342:N342"/>
    <mergeCell ref="B331:I331"/>
    <mergeCell ref="J331:K331"/>
    <mergeCell ref="L331:N331"/>
    <mergeCell ref="B317:B323"/>
    <mergeCell ref="E317:N317"/>
    <mergeCell ref="E318:N318"/>
    <mergeCell ref="E319:N319"/>
    <mergeCell ref="E320:F320"/>
    <mergeCell ref="G320:H320"/>
    <mergeCell ref="I320:J320"/>
    <mergeCell ref="K320:L320"/>
    <mergeCell ref="M320:N320"/>
    <mergeCell ref="D321:D323"/>
    <mergeCell ref="F321:G321"/>
    <mergeCell ref="I321:J321"/>
    <mergeCell ref="L321:N321"/>
    <mergeCell ref="F323:N323"/>
    <mergeCell ref="F322:N322"/>
    <mergeCell ref="B309:B313"/>
    <mergeCell ref="D309:D310"/>
    <mergeCell ref="F309:G309"/>
    <mergeCell ref="I309:N309"/>
    <mergeCell ref="F310:G310"/>
    <mergeCell ref="I310:J310"/>
    <mergeCell ref="L310:N310"/>
    <mergeCell ref="F311:G311"/>
    <mergeCell ref="I311:J311"/>
    <mergeCell ref="K311:L311"/>
    <mergeCell ref="M311:N311"/>
    <mergeCell ref="E312:N312"/>
    <mergeCell ref="E313:N313"/>
    <mergeCell ref="B325:N325"/>
    <mergeCell ref="B327:N327"/>
    <mergeCell ref="B328:N328"/>
    <mergeCell ref="B329:N329"/>
    <mergeCell ref="B292:B294"/>
    <mergeCell ref="D292:N292"/>
    <mergeCell ref="D293:N293"/>
    <mergeCell ref="D294:N294"/>
    <mergeCell ref="I285:J285"/>
    <mergeCell ref="K285:N285"/>
    <mergeCell ref="E286:F286"/>
    <mergeCell ref="G286:H286"/>
    <mergeCell ref="I286:J286"/>
    <mergeCell ref="K286:L286"/>
    <mergeCell ref="M286:N286"/>
    <mergeCell ref="B298:B305"/>
    <mergeCell ref="E298:N298"/>
    <mergeCell ref="D299:D300"/>
    <mergeCell ref="E299:N299"/>
    <mergeCell ref="E300:N300"/>
    <mergeCell ref="D301:D302"/>
    <mergeCell ref="E301:N301"/>
    <mergeCell ref="E302:N302"/>
    <mergeCell ref="E303:N303"/>
    <mergeCell ref="I304:J304"/>
    <mergeCell ref="K304:N304"/>
    <mergeCell ref="E305:H305"/>
    <mergeCell ref="I305:J305"/>
    <mergeCell ref="K305:N305"/>
    <mergeCell ref="E304:F304"/>
    <mergeCell ref="G304:H304"/>
    <mergeCell ref="B278:I278"/>
    <mergeCell ref="J278:K278"/>
    <mergeCell ref="L278:N278"/>
    <mergeCell ref="B281:B288"/>
    <mergeCell ref="C281:C288"/>
    <mergeCell ref="E281:J281"/>
    <mergeCell ref="K281:L281"/>
    <mergeCell ref="M281:N281"/>
    <mergeCell ref="E282:J282"/>
    <mergeCell ref="K282:L282"/>
    <mergeCell ref="M282:N282"/>
    <mergeCell ref="E283:H283"/>
    <mergeCell ref="I283:J283"/>
    <mergeCell ref="K283:N283"/>
    <mergeCell ref="E284:N284"/>
    <mergeCell ref="E285:H285"/>
    <mergeCell ref="E287:N287"/>
    <mergeCell ref="E288:N288"/>
    <mergeCell ref="B277:I277"/>
    <mergeCell ref="J277:K277"/>
    <mergeCell ref="L277:N277"/>
    <mergeCell ref="B263:B269"/>
    <mergeCell ref="E263:N263"/>
    <mergeCell ref="E264:N264"/>
    <mergeCell ref="E265:N265"/>
    <mergeCell ref="E266:F266"/>
    <mergeCell ref="G266:H266"/>
    <mergeCell ref="I266:J266"/>
    <mergeCell ref="K266:L266"/>
    <mergeCell ref="M266:N266"/>
    <mergeCell ref="D267:D269"/>
    <mergeCell ref="F267:G267"/>
    <mergeCell ref="I267:J267"/>
    <mergeCell ref="L267:N267"/>
    <mergeCell ref="F269:N269"/>
    <mergeCell ref="F268:N268"/>
    <mergeCell ref="B255:B259"/>
    <mergeCell ref="D255:D256"/>
    <mergeCell ref="F255:G255"/>
    <mergeCell ref="I255:N255"/>
    <mergeCell ref="F256:G256"/>
    <mergeCell ref="I256:J256"/>
    <mergeCell ref="L256:N256"/>
    <mergeCell ref="F257:G257"/>
    <mergeCell ref="I257:J257"/>
    <mergeCell ref="K257:L257"/>
    <mergeCell ref="M257:N257"/>
    <mergeCell ref="E258:N258"/>
    <mergeCell ref="E259:N259"/>
    <mergeCell ref="B271:N271"/>
    <mergeCell ref="B273:N273"/>
    <mergeCell ref="B274:N274"/>
    <mergeCell ref="B275:N275"/>
    <mergeCell ref="B238:B240"/>
    <mergeCell ref="D238:N238"/>
    <mergeCell ref="D239:N239"/>
    <mergeCell ref="D240:N240"/>
    <mergeCell ref="I231:J231"/>
    <mergeCell ref="K231:N231"/>
    <mergeCell ref="E232:F232"/>
    <mergeCell ref="G232:H232"/>
    <mergeCell ref="I232:J232"/>
    <mergeCell ref="K232:L232"/>
    <mergeCell ref="M232:N232"/>
    <mergeCell ref="B244:B251"/>
    <mergeCell ref="E244:N244"/>
    <mergeCell ref="D245:D246"/>
    <mergeCell ref="E245:N245"/>
    <mergeCell ref="E246:N246"/>
    <mergeCell ref="D247:D248"/>
    <mergeCell ref="E247:N247"/>
    <mergeCell ref="E248:N248"/>
    <mergeCell ref="E249:N249"/>
    <mergeCell ref="I250:J250"/>
    <mergeCell ref="K250:N250"/>
    <mergeCell ref="E251:H251"/>
    <mergeCell ref="I251:J251"/>
    <mergeCell ref="K251:N251"/>
    <mergeCell ref="E250:F250"/>
    <mergeCell ref="G250:H250"/>
    <mergeCell ref="B224:I224"/>
    <mergeCell ref="J224:K224"/>
    <mergeCell ref="L224:N224"/>
    <mergeCell ref="B227:B234"/>
    <mergeCell ref="C227:C234"/>
    <mergeCell ref="E227:J227"/>
    <mergeCell ref="K227:L227"/>
    <mergeCell ref="M227:N227"/>
    <mergeCell ref="E228:J228"/>
    <mergeCell ref="K228:L228"/>
    <mergeCell ref="M228:N228"/>
    <mergeCell ref="E229:H229"/>
    <mergeCell ref="I229:J229"/>
    <mergeCell ref="K229:N229"/>
    <mergeCell ref="E230:N230"/>
    <mergeCell ref="E231:H231"/>
    <mergeCell ref="E233:N233"/>
    <mergeCell ref="E234:N234"/>
    <mergeCell ref="B223:I223"/>
    <mergeCell ref="J223:K223"/>
    <mergeCell ref="L223:N223"/>
    <mergeCell ref="B209:B215"/>
    <mergeCell ref="E209:N209"/>
    <mergeCell ref="E210:N210"/>
    <mergeCell ref="E211:N211"/>
    <mergeCell ref="E212:F212"/>
    <mergeCell ref="G212:H212"/>
    <mergeCell ref="I212:J212"/>
    <mergeCell ref="K212:L212"/>
    <mergeCell ref="M212:N212"/>
    <mergeCell ref="D213:D215"/>
    <mergeCell ref="F213:G213"/>
    <mergeCell ref="I213:J213"/>
    <mergeCell ref="L213:N213"/>
    <mergeCell ref="F215:N215"/>
    <mergeCell ref="F214:N214"/>
    <mergeCell ref="B201:B205"/>
    <mergeCell ref="D201:D202"/>
    <mergeCell ref="F201:G201"/>
    <mergeCell ref="I201:N201"/>
    <mergeCell ref="F202:G202"/>
    <mergeCell ref="I202:J202"/>
    <mergeCell ref="L202:N202"/>
    <mergeCell ref="F203:G203"/>
    <mergeCell ref="I203:J203"/>
    <mergeCell ref="K203:L203"/>
    <mergeCell ref="M203:N203"/>
    <mergeCell ref="E204:N204"/>
    <mergeCell ref="E205:N205"/>
    <mergeCell ref="B217:N217"/>
    <mergeCell ref="B219:N219"/>
    <mergeCell ref="B220:N220"/>
    <mergeCell ref="B221:N221"/>
    <mergeCell ref="B184:B186"/>
    <mergeCell ref="D184:N184"/>
    <mergeCell ref="D185:N185"/>
    <mergeCell ref="D186:N186"/>
    <mergeCell ref="I177:J177"/>
    <mergeCell ref="K177:N177"/>
    <mergeCell ref="E178:F178"/>
    <mergeCell ref="G178:H178"/>
    <mergeCell ref="I178:J178"/>
    <mergeCell ref="K178:L178"/>
    <mergeCell ref="M178:N178"/>
    <mergeCell ref="B190:B197"/>
    <mergeCell ref="E190:N190"/>
    <mergeCell ref="D191:D192"/>
    <mergeCell ref="E191:N191"/>
    <mergeCell ref="E192:N192"/>
    <mergeCell ref="D193:D194"/>
    <mergeCell ref="E193:N193"/>
    <mergeCell ref="E194:N194"/>
    <mergeCell ref="E195:N195"/>
    <mergeCell ref="I196:J196"/>
    <mergeCell ref="K196:N196"/>
    <mergeCell ref="E197:H197"/>
    <mergeCell ref="I197:J197"/>
    <mergeCell ref="K197:N197"/>
    <mergeCell ref="E196:F196"/>
    <mergeCell ref="G196:H196"/>
    <mergeCell ref="B170:I170"/>
    <mergeCell ref="J170:K170"/>
    <mergeCell ref="L170:N170"/>
    <mergeCell ref="B173:B180"/>
    <mergeCell ref="C173:C180"/>
    <mergeCell ref="E173:J173"/>
    <mergeCell ref="K173:L173"/>
    <mergeCell ref="M173:N173"/>
    <mergeCell ref="E174:J174"/>
    <mergeCell ref="K174:L174"/>
    <mergeCell ref="M174:N174"/>
    <mergeCell ref="E175:H175"/>
    <mergeCell ref="I175:J175"/>
    <mergeCell ref="K175:N175"/>
    <mergeCell ref="E176:N176"/>
    <mergeCell ref="E177:H177"/>
    <mergeCell ref="E179:N179"/>
    <mergeCell ref="E180:N180"/>
    <mergeCell ref="B169:I169"/>
    <mergeCell ref="J169:K169"/>
    <mergeCell ref="L169:N169"/>
    <mergeCell ref="B155:B161"/>
    <mergeCell ref="E155:N155"/>
    <mergeCell ref="E156:N156"/>
    <mergeCell ref="E157:N157"/>
    <mergeCell ref="E158:F158"/>
    <mergeCell ref="G158:H158"/>
    <mergeCell ref="I158:J158"/>
    <mergeCell ref="K158:L158"/>
    <mergeCell ref="M158:N158"/>
    <mergeCell ref="D159:D161"/>
    <mergeCell ref="F159:G159"/>
    <mergeCell ref="I159:J159"/>
    <mergeCell ref="L159:N159"/>
    <mergeCell ref="F161:N161"/>
    <mergeCell ref="F160:N160"/>
    <mergeCell ref="B147:B151"/>
    <mergeCell ref="D147:D148"/>
    <mergeCell ref="F147:G147"/>
    <mergeCell ref="I147:N147"/>
    <mergeCell ref="F148:G148"/>
    <mergeCell ref="I148:J148"/>
    <mergeCell ref="L148:N148"/>
    <mergeCell ref="F149:G149"/>
    <mergeCell ref="I149:J149"/>
    <mergeCell ref="K149:L149"/>
    <mergeCell ref="M149:N149"/>
    <mergeCell ref="E150:N150"/>
    <mergeCell ref="E151:N151"/>
    <mergeCell ref="B163:N163"/>
    <mergeCell ref="B165:N165"/>
    <mergeCell ref="B166:N166"/>
    <mergeCell ref="B167:N167"/>
    <mergeCell ref="B130:B132"/>
    <mergeCell ref="D130:N130"/>
    <mergeCell ref="D131:N131"/>
    <mergeCell ref="D132:N132"/>
    <mergeCell ref="I123:J123"/>
    <mergeCell ref="K123:N123"/>
    <mergeCell ref="E124:F124"/>
    <mergeCell ref="G124:H124"/>
    <mergeCell ref="I124:J124"/>
    <mergeCell ref="K124:L124"/>
    <mergeCell ref="M124:N124"/>
    <mergeCell ref="B136:B143"/>
    <mergeCell ref="E136:N136"/>
    <mergeCell ref="D137:D138"/>
    <mergeCell ref="E137:N137"/>
    <mergeCell ref="E138:N138"/>
    <mergeCell ref="D139:D140"/>
    <mergeCell ref="E139:N139"/>
    <mergeCell ref="E140:N140"/>
    <mergeCell ref="E141:N141"/>
    <mergeCell ref="I142:J142"/>
    <mergeCell ref="K142:N142"/>
    <mergeCell ref="E143:H143"/>
    <mergeCell ref="I143:J143"/>
    <mergeCell ref="K143:N143"/>
    <mergeCell ref="E142:F142"/>
    <mergeCell ref="G142:H142"/>
    <mergeCell ref="B116:I116"/>
    <mergeCell ref="J116:K116"/>
    <mergeCell ref="L116:N116"/>
    <mergeCell ref="B119:B126"/>
    <mergeCell ref="C119:C126"/>
    <mergeCell ref="E119:J119"/>
    <mergeCell ref="K119:L119"/>
    <mergeCell ref="M119:N119"/>
    <mergeCell ref="E120:J120"/>
    <mergeCell ref="K120:L120"/>
    <mergeCell ref="M120:N120"/>
    <mergeCell ref="E121:H121"/>
    <mergeCell ref="I121:J121"/>
    <mergeCell ref="K121:N121"/>
    <mergeCell ref="E122:N122"/>
    <mergeCell ref="E123:H123"/>
    <mergeCell ref="E125:N125"/>
    <mergeCell ref="E126:N126"/>
    <mergeCell ref="B115:I115"/>
    <mergeCell ref="J115:K115"/>
    <mergeCell ref="L115:N115"/>
    <mergeCell ref="B101:B107"/>
    <mergeCell ref="E101:N101"/>
    <mergeCell ref="E102:N102"/>
    <mergeCell ref="E103:N103"/>
    <mergeCell ref="E104:F104"/>
    <mergeCell ref="G104:H104"/>
    <mergeCell ref="I104:J104"/>
    <mergeCell ref="K104:L104"/>
    <mergeCell ref="M104:N104"/>
    <mergeCell ref="D105:D107"/>
    <mergeCell ref="F105:G105"/>
    <mergeCell ref="I105:J105"/>
    <mergeCell ref="L105:N105"/>
    <mergeCell ref="F107:N107"/>
    <mergeCell ref="F106:N106"/>
    <mergeCell ref="B93:B97"/>
    <mergeCell ref="D93:D94"/>
    <mergeCell ref="F93:G93"/>
    <mergeCell ref="I93:N93"/>
    <mergeCell ref="F94:G94"/>
    <mergeCell ref="I94:J94"/>
    <mergeCell ref="L94:N94"/>
    <mergeCell ref="F95:G95"/>
    <mergeCell ref="I95:J95"/>
    <mergeCell ref="K95:L95"/>
    <mergeCell ref="M95:N95"/>
    <mergeCell ref="E96:N96"/>
    <mergeCell ref="E97:N97"/>
    <mergeCell ref="B109:N109"/>
    <mergeCell ref="B111:N111"/>
    <mergeCell ref="B112:N112"/>
    <mergeCell ref="B113:N113"/>
    <mergeCell ref="E68:N68"/>
    <mergeCell ref="E69:H69"/>
    <mergeCell ref="I69:J69"/>
    <mergeCell ref="B82:B89"/>
    <mergeCell ref="E82:N82"/>
    <mergeCell ref="D83:D84"/>
    <mergeCell ref="E83:N83"/>
    <mergeCell ref="E84:N84"/>
    <mergeCell ref="D85:D86"/>
    <mergeCell ref="E85:N85"/>
    <mergeCell ref="E86:N86"/>
    <mergeCell ref="E87:N87"/>
    <mergeCell ref="I88:J88"/>
    <mergeCell ref="K88:N88"/>
    <mergeCell ref="E89:H89"/>
    <mergeCell ref="I89:J89"/>
    <mergeCell ref="K89:N89"/>
    <mergeCell ref="E88:F88"/>
    <mergeCell ref="G88:H88"/>
    <mergeCell ref="F40:G40"/>
    <mergeCell ref="F41:G41"/>
    <mergeCell ref="D39:D40"/>
    <mergeCell ref="I40:J40"/>
    <mergeCell ref="B39:B43"/>
    <mergeCell ref="M41:N41"/>
    <mergeCell ref="E47:N47"/>
    <mergeCell ref="E42:N42"/>
    <mergeCell ref="E43:N43"/>
    <mergeCell ref="I39:N39"/>
    <mergeCell ref="L40:N40"/>
    <mergeCell ref="E72:N72"/>
    <mergeCell ref="B76:B78"/>
    <mergeCell ref="D76:N76"/>
    <mergeCell ref="D77:N77"/>
    <mergeCell ref="D78:N78"/>
    <mergeCell ref="G70:H70"/>
    <mergeCell ref="I70:J70"/>
    <mergeCell ref="K70:L70"/>
    <mergeCell ref="M70:N70"/>
    <mergeCell ref="E71:N71"/>
    <mergeCell ref="B65:B72"/>
    <mergeCell ref="C65:C72"/>
    <mergeCell ref="E65:J65"/>
    <mergeCell ref="K65:L65"/>
    <mergeCell ref="M65:N65"/>
    <mergeCell ref="E66:J66"/>
    <mergeCell ref="K66:L66"/>
    <mergeCell ref="M66:N66"/>
    <mergeCell ref="E67:H67"/>
    <mergeCell ref="I67:J67"/>
    <mergeCell ref="K67:N67"/>
    <mergeCell ref="D29:D30"/>
    <mergeCell ref="D31:D32"/>
    <mergeCell ref="K35:N35"/>
    <mergeCell ref="E34:F34"/>
    <mergeCell ref="G34:H34"/>
    <mergeCell ref="B28:B35"/>
    <mergeCell ref="K34:N34"/>
    <mergeCell ref="E32:N32"/>
    <mergeCell ref="E33:N33"/>
    <mergeCell ref="I34:J34"/>
    <mergeCell ref="I35:J35"/>
    <mergeCell ref="E30:N30"/>
    <mergeCell ref="E31:N31"/>
    <mergeCell ref="E28:N28"/>
    <mergeCell ref="E29:N29"/>
    <mergeCell ref="K69:N69"/>
    <mergeCell ref="E70:F70"/>
    <mergeCell ref="B59:N59"/>
    <mergeCell ref="B61:I61"/>
    <mergeCell ref="J61:K61"/>
    <mergeCell ref="L61:N61"/>
    <mergeCell ref="B62:I62"/>
    <mergeCell ref="J62:K62"/>
    <mergeCell ref="L62:N62"/>
    <mergeCell ref="F52:N52"/>
    <mergeCell ref="B55:N55"/>
    <mergeCell ref="B57:N57"/>
    <mergeCell ref="B58:N58"/>
    <mergeCell ref="I41:J41"/>
    <mergeCell ref="K41:L41"/>
    <mergeCell ref="E35:H35"/>
    <mergeCell ref="F39:G39"/>
    <mergeCell ref="B22:B24"/>
    <mergeCell ref="J8:K8"/>
    <mergeCell ref="L7:N7"/>
    <mergeCell ref="L8:N8"/>
    <mergeCell ref="B8:I8"/>
    <mergeCell ref="B7:I7"/>
    <mergeCell ref="K16:L16"/>
    <mergeCell ref="I13:J13"/>
    <mergeCell ref="I15:J15"/>
    <mergeCell ref="I16:J16"/>
    <mergeCell ref="B11:B18"/>
    <mergeCell ref="K11:L11"/>
    <mergeCell ref="K12:L12"/>
    <mergeCell ref="K13:N13"/>
    <mergeCell ref="K15:N15"/>
    <mergeCell ref="E11:J11"/>
    <mergeCell ref="E12:J12"/>
    <mergeCell ref="E13:H13"/>
    <mergeCell ref="E14:N14"/>
    <mergeCell ref="M11:N11"/>
    <mergeCell ref="M12:N12"/>
    <mergeCell ref="M16:N16"/>
    <mergeCell ref="E15:H15"/>
    <mergeCell ref="E16:F16"/>
    <mergeCell ref="D22:N22"/>
    <mergeCell ref="D24:N24"/>
    <mergeCell ref="G16:H16"/>
    <mergeCell ref="B541:N541"/>
    <mergeCell ref="B543:N543"/>
    <mergeCell ref="B544:N544"/>
    <mergeCell ref="B545:N545"/>
    <mergeCell ref="B547:I547"/>
    <mergeCell ref="J547:K547"/>
    <mergeCell ref="L547:N547"/>
    <mergeCell ref="B548:I548"/>
    <mergeCell ref="J548:K548"/>
    <mergeCell ref="L548:N548"/>
    <mergeCell ref="B3:N3"/>
    <mergeCell ref="B4:N4"/>
    <mergeCell ref="B5:N5"/>
    <mergeCell ref="B1:N1"/>
    <mergeCell ref="J7:K7"/>
    <mergeCell ref="E17:N17"/>
    <mergeCell ref="E18:N18"/>
    <mergeCell ref="B47:B53"/>
    <mergeCell ref="F53:N53"/>
    <mergeCell ref="D51:D53"/>
    <mergeCell ref="E50:F50"/>
    <mergeCell ref="G50:H50"/>
    <mergeCell ref="I50:J50"/>
    <mergeCell ref="K50:L50"/>
    <mergeCell ref="M50:N50"/>
    <mergeCell ref="F51:G51"/>
    <mergeCell ref="I51:J51"/>
    <mergeCell ref="L51:N51"/>
    <mergeCell ref="E49:N49"/>
    <mergeCell ref="E48:N48"/>
    <mergeCell ref="C11:C18"/>
    <mergeCell ref="D23:N23"/>
    <mergeCell ref="K575:N575"/>
    <mergeCell ref="B551:B558"/>
    <mergeCell ref="C551:C558"/>
    <mergeCell ref="E551:J551"/>
    <mergeCell ref="K551:L551"/>
    <mergeCell ref="M551:N551"/>
    <mergeCell ref="E552:J552"/>
    <mergeCell ref="K552:L552"/>
    <mergeCell ref="M552:N552"/>
    <mergeCell ref="E553:H553"/>
    <mergeCell ref="I553:J553"/>
    <mergeCell ref="K553:N553"/>
    <mergeCell ref="E554:N554"/>
    <mergeCell ref="E555:H555"/>
    <mergeCell ref="I555:J555"/>
    <mergeCell ref="K555:N555"/>
    <mergeCell ref="E556:F556"/>
    <mergeCell ref="G556:H556"/>
    <mergeCell ref="I556:J556"/>
    <mergeCell ref="K556:L556"/>
    <mergeCell ref="M556:N556"/>
    <mergeCell ref="E557:N557"/>
    <mergeCell ref="E558:N558"/>
    <mergeCell ref="B579:B583"/>
    <mergeCell ref="D579:D580"/>
    <mergeCell ref="F579:G579"/>
    <mergeCell ref="I579:N579"/>
    <mergeCell ref="F580:G580"/>
    <mergeCell ref="I580:J580"/>
    <mergeCell ref="L580:N580"/>
    <mergeCell ref="F581:G581"/>
    <mergeCell ref="I581:J581"/>
    <mergeCell ref="K581:L581"/>
    <mergeCell ref="M581:N581"/>
    <mergeCell ref="E582:N582"/>
    <mergeCell ref="E583:N583"/>
    <mergeCell ref="B562:B564"/>
    <mergeCell ref="D562:N562"/>
    <mergeCell ref="D563:N563"/>
    <mergeCell ref="D564:N564"/>
    <mergeCell ref="B568:B575"/>
    <mergeCell ref="E568:N568"/>
    <mergeCell ref="D569:D570"/>
    <mergeCell ref="E569:N569"/>
    <mergeCell ref="E570:N570"/>
    <mergeCell ref="D571:D572"/>
    <mergeCell ref="E571:N571"/>
    <mergeCell ref="E572:N572"/>
    <mergeCell ref="E573:N573"/>
    <mergeCell ref="E574:F574"/>
    <mergeCell ref="G574:H574"/>
    <mergeCell ref="I574:J574"/>
    <mergeCell ref="K574:N574"/>
    <mergeCell ref="E575:H575"/>
    <mergeCell ref="I575:J575"/>
    <mergeCell ref="B595:N595"/>
    <mergeCell ref="B597:N597"/>
    <mergeCell ref="B598:N598"/>
    <mergeCell ref="B599:N599"/>
    <mergeCell ref="B601:I601"/>
    <mergeCell ref="J601:K601"/>
    <mergeCell ref="L601:N601"/>
    <mergeCell ref="B602:I602"/>
    <mergeCell ref="J602:K602"/>
    <mergeCell ref="L602:N602"/>
    <mergeCell ref="B587:B593"/>
    <mergeCell ref="E587:N587"/>
    <mergeCell ref="E588:N588"/>
    <mergeCell ref="E589:N589"/>
    <mergeCell ref="E590:F590"/>
    <mergeCell ref="G590:H590"/>
    <mergeCell ref="I590:J590"/>
    <mergeCell ref="K590:L590"/>
    <mergeCell ref="M590:N590"/>
    <mergeCell ref="D591:D593"/>
    <mergeCell ref="F591:G591"/>
    <mergeCell ref="I591:J591"/>
    <mergeCell ref="L591:N591"/>
    <mergeCell ref="F592:N592"/>
    <mergeCell ref="F593:N593"/>
    <mergeCell ref="K629:N629"/>
    <mergeCell ref="B605:B612"/>
    <mergeCell ref="C605:C612"/>
    <mergeCell ref="E605:J605"/>
    <mergeCell ref="K605:L605"/>
    <mergeCell ref="M605:N605"/>
    <mergeCell ref="E606:J606"/>
    <mergeCell ref="K606:L606"/>
    <mergeCell ref="M606:N606"/>
    <mergeCell ref="E607:H607"/>
    <mergeCell ref="I607:J607"/>
    <mergeCell ref="K607:N607"/>
    <mergeCell ref="E608:N608"/>
    <mergeCell ref="E609:H609"/>
    <mergeCell ref="I609:J609"/>
    <mergeCell ref="K609:N609"/>
    <mergeCell ref="E610:F610"/>
    <mergeCell ref="G610:H610"/>
    <mergeCell ref="I610:J610"/>
    <mergeCell ref="K610:L610"/>
    <mergeCell ref="M610:N610"/>
    <mergeCell ref="E611:N611"/>
    <mergeCell ref="E612:N612"/>
    <mergeCell ref="B633:B637"/>
    <mergeCell ref="D633:D634"/>
    <mergeCell ref="F633:G633"/>
    <mergeCell ref="I633:N633"/>
    <mergeCell ref="F634:G634"/>
    <mergeCell ref="I634:J634"/>
    <mergeCell ref="L634:N634"/>
    <mergeCell ref="F635:G635"/>
    <mergeCell ref="I635:J635"/>
    <mergeCell ref="K635:L635"/>
    <mergeCell ref="M635:N635"/>
    <mergeCell ref="E636:N636"/>
    <mergeCell ref="E637:N637"/>
    <mergeCell ref="B616:B618"/>
    <mergeCell ref="D616:N616"/>
    <mergeCell ref="D617:N617"/>
    <mergeCell ref="D618:N618"/>
    <mergeCell ref="B622:B629"/>
    <mergeCell ref="E622:N622"/>
    <mergeCell ref="D623:D624"/>
    <mergeCell ref="E623:N623"/>
    <mergeCell ref="E624:N624"/>
    <mergeCell ref="D625:D626"/>
    <mergeCell ref="E625:N625"/>
    <mergeCell ref="E626:N626"/>
    <mergeCell ref="E627:N627"/>
    <mergeCell ref="E628:F628"/>
    <mergeCell ref="G628:H628"/>
    <mergeCell ref="I628:J628"/>
    <mergeCell ref="K628:N628"/>
    <mergeCell ref="E629:H629"/>
    <mergeCell ref="I629:J629"/>
    <mergeCell ref="B649:N649"/>
    <mergeCell ref="B651:N651"/>
    <mergeCell ref="B652:N652"/>
    <mergeCell ref="B653:N653"/>
    <mergeCell ref="B655:I655"/>
    <mergeCell ref="J655:K655"/>
    <mergeCell ref="L655:N655"/>
    <mergeCell ref="B656:I656"/>
    <mergeCell ref="J656:K656"/>
    <mergeCell ref="L656:N656"/>
    <mergeCell ref="B641:B647"/>
    <mergeCell ref="E641:N641"/>
    <mergeCell ref="E642:N642"/>
    <mergeCell ref="E643:N643"/>
    <mergeCell ref="E644:F644"/>
    <mergeCell ref="G644:H644"/>
    <mergeCell ref="I644:J644"/>
    <mergeCell ref="K644:L644"/>
    <mergeCell ref="M644:N644"/>
    <mergeCell ref="D645:D647"/>
    <mergeCell ref="F645:G645"/>
    <mergeCell ref="I645:J645"/>
    <mergeCell ref="L645:N645"/>
    <mergeCell ref="F646:N646"/>
    <mergeCell ref="F647:N647"/>
    <mergeCell ref="K683:N683"/>
    <mergeCell ref="B659:B666"/>
    <mergeCell ref="C659:C666"/>
    <mergeCell ref="E659:J659"/>
    <mergeCell ref="K659:L659"/>
    <mergeCell ref="M659:N659"/>
    <mergeCell ref="E660:J660"/>
    <mergeCell ref="K660:L660"/>
    <mergeCell ref="M660:N660"/>
    <mergeCell ref="E661:H661"/>
    <mergeCell ref="I661:J661"/>
    <mergeCell ref="K661:N661"/>
    <mergeCell ref="E662:N662"/>
    <mergeCell ref="E663:H663"/>
    <mergeCell ref="I663:J663"/>
    <mergeCell ref="K663:N663"/>
    <mergeCell ref="E664:F664"/>
    <mergeCell ref="G664:H664"/>
    <mergeCell ref="I664:J664"/>
    <mergeCell ref="K664:L664"/>
    <mergeCell ref="M664:N664"/>
    <mergeCell ref="E665:N665"/>
    <mergeCell ref="E666:N666"/>
    <mergeCell ref="B687:B691"/>
    <mergeCell ref="D687:D688"/>
    <mergeCell ref="F687:G687"/>
    <mergeCell ref="I687:N687"/>
    <mergeCell ref="F688:G688"/>
    <mergeCell ref="I688:J688"/>
    <mergeCell ref="L688:N688"/>
    <mergeCell ref="F689:G689"/>
    <mergeCell ref="I689:J689"/>
    <mergeCell ref="K689:L689"/>
    <mergeCell ref="M689:N689"/>
    <mergeCell ref="E690:N690"/>
    <mergeCell ref="E691:N691"/>
    <mergeCell ref="B670:B672"/>
    <mergeCell ref="D670:N670"/>
    <mergeCell ref="D671:N671"/>
    <mergeCell ref="D672:N672"/>
    <mergeCell ref="B676:B683"/>
    <mergeCell ref="E676:N676"/>
    <mergeCell ref="D677:D678"/>
    <mergeCell ref="E677:N677"/>
    <mergeCell ref="E678:N678"/>
    <mergeCell ref="D679:D680"/>
    <mergeCell ref="E679:N679"/>
    <mergeCell ref="E680:N680"/>
    <mergeCell ref="E681:N681"/>
    <mergeCell ref="E682:F682"/>
    <mergeCell ref="G682:H682"/>
    <mergeCell ref="I682:J682"/>
    <mergeCell ref="K682:N682"/>
    <mergeCell ref="E683:H683"/>
    <mergeCell ref="I683:J683"/>
    <mergeCell ref="B703:N703"/>
    <mergeCell ref="B705:N705"/>
    <mergeCell ref="B706:N706"/>
    <mergeCell ref="B707:N707"/>
    <mergeCell ref="B709:I709"/>
    <mergeCell ref="J709:K709"/>
    <mergeCell ref="L709:N709"/>
    <mergeCell ref="B710:I710"/>
    <mergeCell ref="J710:K710"/>
    <mergeCell ref="L710:N710"/>
    <mergeCell ref="B695:B701"/>
    <mergeCell ref="E695:N695"/>
    <mergeCell ref="E696:N696"/>
    <mergeCell ref="E697:N697"/>
    <mergeCell ref="E698:F698"/>
    <mergeCell ref="G698:H698"/>
    <mergeCell ref="I698:J698"/>
    <mergeCell ref="K698:L698"/>
    <mergeCell ref="M698:N698"/>
    <mergeCell ref="D699:D701"/>
    <mergeCell ref="F699:G699"/>
    <mergeCell ref="I699:J699"/>
    <mergeCell ref="L699:N699"/>
    <mergeCell ref="F700:N700"/>
    <mergeCell ref="F701:N701"/>
    <mergeCell ref="K737:N737"/>
    <mergeCell ref="B713:B720"/>
    <mergeCell ref="C713:C720"/>
    <mergeCell ref="E713:J713"/>
    <mergeCell ref="K713:L713"/>
    <mergeCell ref="M713:N713"/>
    <mergeCell ref="E714:J714"/>
    <mergeCell ref="K714:L714"/>
    <mergeCell ref="M714:N714"/>
    <mergeCell ref="E715:H715"/>
    <mergeCell ref="I715:J715"/>
    <mergeCell ref="K715:N715"/>
    <mergeCell ref="E716:N716"/>
    <mergeCell ref="E717:H717"/>
    <mergeCell ref="I717:J717"/>
    <mergeCell ref="K717:N717"/>
    <mergeCell ref="E718:F718"/>
    <mergeCell ref="G718:H718"/>
    <mergeCell ref="I718:J718"/>
    <mergeCell ref="K718:L718"/>
    <mergeCell ref="M718:N718"/>
    <mergeCell ref="E719:N719"/>
    <mergeCell ref="E720:N720"/>
    <mergeCell ref="B741:B745"/>
    <mergeCell ref="D741:D742"/>
    <mergeCell ref="F741:G741"/>
    <mergeCell ref="I741:N741"/>
    <mergeCell ref="F742:G742"/>
    <mergeCell ref="I742:J742"/>
    <mergeCell ref="L742:N742"/>
    <mergeCell ref="F743:G743"/>
    <mergeCell ref="I743:J743"/>
    <mergeCell ref="K743:L743"/>
    <mergeCell ref="M743:N743"/>
    <mergeCell ref="E744:N744"/>
    <mergeCell ref="E745:N745"/>
    <mergeCell ref="B724:B726"/>
    <mergeCell ref="D724:N724"/>
    <mergeCell ref="D725:N725"/>
    <mergeCell ref="D726:N726"/>
    <mergeCell ref="B730:B737"/>
    <mergeCell ref="E730:N730"/>
    <mergeCell ref="D731:D732"/>
    <mergeCell ref="E731:N731"/>
    <mergeCell ref="E732:N732"/>
    <mergeCell ref="D733:D734"/>
    <mergeCell ref="E733:N733"/>
    <mergeCell ref="E734:N734"/>
    <mergeCell ref="E735:N735"/>
    <mergeCell ref="E736:F736"/>
    <mergeCell ref="G736:H736"/>
    <mergeCell ref="I736:J736"/>
    <mergeCell ref="K736:N736"/>
    <mergeCell ref="E737:H737"/>
    <mergeCell ref="I737:J737"/>
    <mergeCell ref="B757:N757"/>
    <mergeCell ref="B759:N759"/>
    <mergeCell ref="B760:N760"/>
    <mergeCell ref="B761:N761"/>
    <mergeCell ref="B763:I763"/>
    <mergeCell ref="J763:K763"/>
    <mergeCell ref="L763:N763"/>
    <mergeCell ref="B764:I764"/>
    <mergeCell ref="J764:K764"/>
    <mergeCell ref="L764:N764"/>
    <mergeCell ref="B749:B755"/>
    <mergeCell ref="E749:N749"/>
    <mergeCell ref="E750:N750"/>
    <mergeCell ref="E751:N751"/>
    <mergeCell ref="E752:F752"/>
    <mergeCell ref="G752:H752"/>
    <mergeCell ref="I752:J752"/>
    <mergeCell ref="K752:L752"/>
    <mergeCell ref="M752:N752"/>
    <mergeCell ref="D753:D755"/>
    <mergeCell ref="F753:G753"/>
    <mergeCell ref="I753:J753"/>
    <mergeCell ref="L753:N753"/>
    <mergeCell ref="F754:N754"/>
    <mergeCell ref="F755:N755"/>
    <mergeCell ref="K791:N791"/>
    <mergeCell ref="B767:B774"/>
    <mergeCell ref="C767:C774"/>
    <mergeCell ref="E767:J767"/>
    <mergeCell ref="K767:L767"/>
    <mergeCell ref="M767:N767"/>
    <mergeCell ref="E768:J768"/>
    <mergeCell ref="K768:L768"/>
    <mergeCell ref="M768:N768"/>
    <mergeCell ref="E769:H769"/>
    <mergeCell ref="I769:J769"/>
    <mergeCell ref="K769:N769"/>
    <mergeCell ref="E770:N770"/>
    <mergeCell ref="E771:H771"/>
    <mergeCell ref="I771:J771"/>
    <mergeCell ref="K771:N771"/>
    <mergeCell ref="E772:F772"/>
    <mergeCell ref="G772:H772"/>
    <mergeCell ref="I772:J772"/>
    <mergeCell ref="K772:L772"/>
    <mergeCell ref="M772:N772"/>
    <mergeCell ref="E773:N773"/>
    <mergeCell ref="E774:N774"/>
    <mergeCell ref="B795:B799"/>
    <mergeCell ref="D795:D796"/>
    <mergeCell ref="F795:G795"/>
    <mergeCell ref="I795:N795"/>
    <mergeCell ref="F796:G796"/>
    <mergeCell ref="I796:J796"/>
    <mergeCell ref="L796:N796"/>
    <mergeCell ref="F797:G797"/>
    <mergeCell ref="I797:J797"/>
    <mergeCell ref="K797:L797"/>
    <mergeCell ref="M797:N797"/>
    <mergeCell ref="E798:N798"/>
    <mergeCell ref="E799:N799"/>
    <mergeCell ref="B778:B780"/>
    <mergeCell ref="D778:N778"/>
    <mergeCell ref="D779:N779"/>
    <mergeCell ref="D780:N780"/>
    <mergeCell ref="B784:B791"/>
    <mergeCell ref="E784:N784"/>
    <mergeCell ref="D785:D786"/>
    <mergeCell ref="E785:N785"/>
    <mergeCell ref="E786:N786"/>
    <mergeCell ref="D787:D788"/>
    <mergeCell ref="E787:N787"/>
    <mergeCell ref="E788:N788"/>
    <mergeCell ref="E789:N789"/>
    <mergeCell ref="E790:F790"/>
    <mergeCell ref="G790:H790"/>
    <mergeCell ref="I790:J790"/>
    <mergeCell ref="K790:N790"/>
    <mergeCell ref="E791:H791"/>
    <mergeCell ref="I791:J791"/>
    <mergeCell ref="B811:N811"/>
    <mergeCell ref="B813:N813"/>
    <mergeCell ref="B814:N814"/>
    <mergeCell ref="B815:N815"/>
    <mergeCell ref="B817:I817"/>
    <mergeCell ref="J817:K817"/>
    <mergeCell ref="L817:N817"/>
    <mergeCell ref="B818:I818"/>
    <mergeCell ref="J818:K818"/>
    <mergeCell ref="L818:N818"/>
    <mergeCell ref="B803:B809"/>
    <mergeCell ref="E803:N803"/>
    <mergeCell ref="E804:N804"/>
    <mergeCell ref="E805:N805"/>
    <mergeCell ref="E806:F806"/>
    <mergeCell ref="G806:H806"/>
    <mergeCell ref="I806:J806"/>
    <mergeCell ref="K806:L806"/>
    <mergeCell ref="M806:N806"/>
    <mergeCell ref="D807:D809"/>
    <mergeCell ref="F807:G807"/>
    <mergeCell ref="I807:J807"/>
    <mergeCell ref="L807:N807"/>
    <mergeCell ref="F808:N808"/>
    <mergeCell ref="F809:N809"/>
    <mergeCell ref="K845:N845"/>
    <mergeCell ref="B821:B828"/>
    <mergeCell ref="C821:C828"/>
    <mergeCell ref="E821:J821"/>
    <mergeCell ref="K821:L821"/>
    <mergeCell ref="M821:N821"/>
    <mergeCell ref="E822:J822"/>
    <mergeCell ref="K822:L822"/>
    <mergeCell ref="M822:N822"/>
    <mergeCell ref="E823:H823"/>
    <mergeCell ref="I823:J823"/>
    <mergeCell ref="K823:N823"/>
    <mergeCell ref="E824:N824"/>
    <mergeCell ref="E825:H825"/>
    <mergeCell ref="I825:J825"/>
    <mergeCell ref="K825:N825"/>
    <mergeCell ref="E826:F826"/>
    <mergeCell ref="G826:H826"/>
    <mergeCell ref="I826:J826"/>
    <mergeCell ref="K826:L826"/>
    <mergeCell ref="M826:N826"/>
    <mergeCell ref="E827:N827"/>
    <mergeCell ref="E828:N828"/>
    <mergeCell ref="B849:B853"/>
    <mergeCell ref="D849:D850"/>
    <mergeCell ref="F849:G849"/>
    <mergeCell ref="I849:N849"/>
    <mergeCell ref="F850:G850"/>
    <mergeCell ref="I850:J850"/>
    <mergeCell ref="L850:N850"/>
    <mergeCell ref="F851:G851"/>
    <mergeCell ref="I851:J851"/>
    <mergeCell ref="K851:L851"/>
    <mergeCell ref="M851:N851"/>
    <mergeCell ref="E852:N852"/>
    <mergeCell ref="E853:N853"/>
    <mergeCell ref="B832:B834"/>
    <mergeCell ref="D832:N832"/>
    <mergeCell ref="D833:N833"/>
    <mergeCell ref="D834:N834"/>
    <mergeCell ref="B838:B845"/>
    <mergeCell ref="E838:N838"/>
    <mergeCell ref="D839:D840"/>
    <mergeCell ref="E839:N839"/>
    <mergeCell ref="E840:N840"/>
    <mergeCell ref="D841:D842"/>
    <mergeCell ref="E841:N841"/>
    <mergeCell ref="E842:N842"/>
    <mergeCell ref="E843:N843"/>
    <mergeCell ref="E844:F844"/>
    <mergeCell ref="G844:H844"/>
    <mergeCell ref="I844:J844"/>
    <mergeCell ref="K844:N844"/>
    <mergeCell ref="E845:H845"/>
    <mergeCell ref="I845:J845"/>
    <mergeCell ref="B865:N865"/>
    <mergeCell ref="B867:N867"/>
    <mergeCell ref="B868:N868"/>
    <mergeCell ref="B869:N869"/>
    <mergeCell ref="B871:I871"/>
    <mergeCell ref="J871:K871"/>
    <mergeCell ref="L871:N871"/>
    <mergeCell ref="B872:I872"/>
    <mergeCell ref="J872:K872"/>
    <mergeCell ref="L872:N872"/>
    <mergeCell ref="B857:B863"/>
    <mergeCell ref="E857:N857"/>
    <mergeCell ref="E858:N858"/>
    <mergeCell ref="E859:N859"/>
    <mergeCell ref="E860:F860"/>
    <mergeCell ref="G860:H860"/>
    <mergeCell ref="I860:J860"/>
    <mergeCell ref="K860:L860"/>
    <mergeCell ref="M860:N860"/>
    <mergeCell ref="D861:D863"/>
    <mergeCell ref="F861:G861"/>
    <mergeCell ref="I861:J861"/>
    <mergeCell ref="L861:N861"/>
    <mergeCell ref="F862:N862"/>
    <mergeCell ref="F863:N863"/>
    <mergeCell ref="K899:N899"/>
    <mergeCell ref="B875:B882"/>
    <mergeCell ref="C875:C882"/>
    <mergeCell ref="E875:J875"/>
    <mergeCell ref="K875:L875"/>
    <mergeCell ref="M875:N875"/>
    <mergeCell ref="E876:J876"/>
    <mergeCell ref="K876:L876"/>
    <mergeCell ref="M876:N876"/>
    <mergeCell ref="E877:H877"/>
    <mergeCell ref="I877:J877"/>
    <mergeCell ref="K877:N877"/>
    <mergeCell ref="E878:N878"/>
    <mergeCell ref="E879:H879"/>
    <mergeCell ref="I879:J879"/>
    <mergeCell ref="K879:N879"/>
    <mergeCell ref="E880:F880"/>
    <mergeCell ref="G880:H880"/>
    <mergeCell ref="I880:J880"/>
    <mergeCell ref="K880:L880"/>
    <mergeCell ref="M880:N880"/>
    <mergeCell ref="E881:N881"/>
    <mergeCell ref="E882:N882"/>
    <mergeCell ref="B903:B907"/>
    <mergeCell ref="D903:D904"/>
    <mergeCell ref="F903:G903"/>
    <mergeCell ref="I903:N903"/>
    <mergeCell ref="F904:G904"/>
    <mergeCell ref="I904:J904"/>
    <mergeCell ref="L904:N904"/>
    <mergeCell ref="F905:G905"/>
    <mergeCell ref="I905:J905"/>
    <mergeCell ref="K905:L905"/>
    <mergeCell ref="M905:N905"/>
    <mergeCell ref="E906:N906"/>
    <mergeCell ref="E907:N907"/>
    <mergeCell ref="B886:B888"/>
    <mergeCell ref="D886:N886"/>
    <mergeCell ref="D887:N887"/>
    <mergeCell ref="D888:N888"/>
    <mergeCell ref="B892:B899"/>
    <mergeCell ref="E892:N892"/>
    <mergeCell ref="D893:D894"/>
    <mergeCell ref="E893:N893"/>
    <mergeCell ref="E894:N894"/>
    <mergeCell ref="D895:D896"/>
    <mergeCell ref="E895:N895"/>
    <mergeCell ref="E896:N896"/>
    <mergeCell ref="E897:N897"/>
    <mergeCell ref="E898:F898"/>
    <mergeCell ref="G898:H898"/>
    <mergeCell ref="I898:J898"/>
    <mergeCell ref="K898:N898"/>
    <mergeCell ref="E899:H899"/>
    <mergeCell ref="I899:J899"/>
    <mergeCell ref="B919:N919"/>
    <mergeCell ref="B921:N921"/>
    <mergeCell ref="B922:N922"/>
    <mergeCell ref="B923:N923"/>
    <mergeCell ref="B925:I925"/>
    <mergeCell ref="J925:K925"/>
    <mergeCell ref="L925:N925"/>
    <mergeCell ref="B926:I926"/>
    <mergeCell ref="J926:K926"/>
    <mergeCell ref="L926:N926"/>
    <mergeCell ref="B911:B917"/>
    <mergeCell ref="E911:N911"/>
    <mergeCell ref="E912:N912"/>
    <mergeCell ref="E913:N913"/>
    <mergeCell ref="E914:F914"/>
    <mergeCell ref="G914:H914"/>
    <mergeCell ref="I914:J914"/>
    <mergeCell ref="K914:L914"/>
    <mergeCell ref="M914:N914"/>
    <mergeCell ref="D915:D917"/>
    <mergeCell ref="F915:G915"/>
    <mergeCell ref="I915:J915"/>
    <mergeCell ref="L915:N915"/>
    <mergeCell ref="F916:N916"/>
    <mergeCell ref="F917:N917"/>
    <mergeCell ref="K953:N953"/>
    <mergeCell ref="B929:B936"/>
    <mergeCell ref="C929:C936"/>
    <mergeCell ref="E929:J929"/>
    <mergeCell ref="K929:L929"/>
    <mergeCell ref="M929:N929"/>
    <mergeCell ref="E930:J930"/>
    <mergeCell ref="K930:L930"/>
    <mergeCell ref="M930:N930"/>
    <mergeCell ref="E931:H931"/>
    <mergeCell ref="I931:J931"/>
    <mergeCell ref="K931:N931"/>
    <mergeCell ref="E932:N932"/>
    <mergeCell ref="E933:H933"/>
    <mergeCell ref="I933:J933"/>
    <mergeCell ref="K933:N933"/>
    <mergeCell ref="E934:F934"/>
    <mergeCell ref="G934:H934"/>
    <mergeCell ref="I934:J934"/>
    <mergeCell ref="K934:L934"/>
    <mergeCell ref="M934:N934"/>
    <mergeCell ref="E935:N935"/>
    <mergeCell ref="E936:N936"/>
    <mergeCell ref="B957:B961"/>
    <mergeCell ref="D957:D958"/>
    <mergeCell ref="F957:G957"/>
    <mergeCell ref="I957:N957"/>
    <mergeCell ref="F958:G958"/>
    <mergeCell ref="I958:J958"/>
    <mergeCell ref="L958:N958"/>
    <mergeCell ref="F959:G959"/>
    <mergeCell ref="I959:J959"/>
    <mergeCell ref="K959:L959"/>
    <mergeCell ref="M959:N959"/>
    <mergeCell ref="E960:N960"/>
    <mergeCell ref="E961:N961"/>
    <mergeCell ref="B940:B942"/>
    <mergeCell ref="D940:N940"/>
    <mergeCell ref="D941:N941"/>
    <mergeCell ref="D942:N942"/>
    <mergeCell ref="B946:B953"/>
    <mergeCell ref="E946:N946"/>
    <mergeCell ref="D947:D948"/>
    <mergeCell ref="E947:N947"/>
    <mergeCell ref="E948:N948"/>
    <mergeCell ref="D949:D950"/>
    <mergeCell ref="E949:N949"/>
    <mergeCell ref="E950:N950"/>
    <mergeCell ref="E951:N951"/>
    <mergeCell ref="E952:F952"/>
    <mergeCell ref="G952:H952"/>
    <mergeCell ref="I952:J952"/>
    <mergeCell ref="K952:N952"/>
    <mergeCell ref="E953:H953"/>
    <mergeCell ref="I953:J953"/>
    <mergeCell ref="B973:N973"/>
    <mergeCell ref="B975:N975"/>
    <mergeCell ref="B976:N976"/>
    <mergeCell ref="B977:N977"/>
    <mergeCell ref="B979:I979"/>
    <mergeCell ref="J979:K979"/>
    <mergeCell ref="L979:N979"/>
    <mergeCell ref="B980:I980"/>
    <mergeCell ref="J980:K980"/>
    <mergeCell ref="L980:N980"/>
    <mergeCell ref="B965:B971"/>
    <mergeCell ref="E965:N965"/>
    <mergeCell ref="E966:N966"/>
    <mergeCell ref="E967:N967"/>
    <mergeCell ref="E968:F968"/>
    <mergeCell ref="G968:H968"/>
    <mergeCell ref="I968:J968"/>
    <mergeCell ref="K968:L968"/>
    <mergeCell ref="M968:N968"/>
    <mergeCell ref="D969:D971"/>
    <mergeCell ref="F969:G969"/>
    <mergeCell ref="I969:J969"/>
    <mergeCell ref="L969:N969"/>
    <mergeCell ref="F970:N970"/>
    <mergeCell ref="F971:N971"/>
    <mergeCell ref="K1007:N1007"/>
    <mergeCell ref="B983:B990"/>
    <mergeCell ref="C983:C990"/>
    <mergeCell ref="E983:J983"/>
    <mergeCell ref="K983:L983"/>
    <mergeCell ref="M983:N983"/>
    <mergeCell ref="E984:J984"/>
    <mergeCell ref="K984:L984"/>
    <mergeCell ref="M984:N984"/>
    <mergeCell ref="E985:H985"/>
    <mergeCell ref="I985:J985"/>
    <mergeCell ref="K985:N985"/>
    <mergeCell ref="E986:N986"/>
    <mergeCell ref="E987:H987"/>
    <mergeCell ref="I987:J987"/>
    <mergeCell ref="K987:N987"/>
    <mergeCell ref="E988:F988"/>
    <mergeCell ref="G988:H988"/>
    <mergeCell ref="I988:J988"/>
    <mergeCell ref="K988:L988"/>
    <mergeCell ref="M988:N988"/>
    <mergeCell ref="E989:N989"/>
    <mergeCell ref="E990:N990"/>
    <mergeCell ref="B1011:B1015"/>
    <mergeCell ref="D1011:D1012"/>
    <mergeCell ref="F1011:G1011"/>
    <mergeCell ref="I1011:N1011"/>
    <mergeCell ref="F1012:G1012"/>
    <mergeCell ref="I1012:J1012"/>
    <mergeCell ref="L1012:N1012"/>
    <mergeCell ref="F1013:G1013"/>
    <mergeCell ref="I1013:J1013"/>
    <mergeCell ref="K1013:L1013"/>
    <mergeCell ref="M1013:N1013"/>
    <mergeCell ref="E1014:N1014"/>
    <mergeCell ref="E1015:N1015"/>
    <mergeCell ref="B994:B996"/>
    <mergeCell ref="D994:N994"/>
    <mergeCell ref="D995:N995"/>
    <mergeCell ref="D996:N996"/>
    <mergeCell ref="B1000:B1007"/>
    <mergeCell ref="E1000:N1000"/>
    <mergeCell ref="D1001:D1002"/>
    <mergeCell ref="E1001:N1001"/>
    <mergeCell ref="E1002:N1002"/>
    <mergeCell ref="D1003:D1004"/>
    <mergeCell ref="E1003:N1003"/>
    <mergeCell ref="E1004:N1004"/>
    <mergeCell ref="E1005:N1005"/>
    <mergeCell ref="E1006:F1006"/>
    <mergeCell ref="G1006:H1006"/>
    <mergeCell ref="I1006:J1006"/>
    <mergeCell ref="K1006:N1006"/>
    <mergeCell ref="E1007:H1007"/>
    <mergeCell ref="I1007:J1007"/>
    <mergeCell ref="B1027:N1027"/>
    <mergeCell ref="B1029:N1029"/>
    <mergeCell ref="B1030:N1030"/>
    <mergeCell ref="B1031:N1031"/>
    <mergeCell ref="B1033:I1033"/>
    <mergeCell ref="J1033:K1033"/>
    <mergeCell ref="L1033:N1033"/>
    <mergeCell ref="B1034:I1034"/>
    <mergeCell ref="J1034:K1034"/>
    <mergeCell ref="L1034:N1034"/>
    <mergeCell ref="B1019:B1025"/>
    <mergeCell ref="E1019:N1019"/>
    <mergeCell ref="E1020:N1020"/>
    <mergeCell ref="E1021:N1021"/>
    <mergeCell ref="E1022:F1022"/>
    <mergeCell ref="G1022:H1022"/>
    <mergeCell ref="I1022:J1022"/>
    <mergeCell ref="K1022:L1022"/>
    <mergeCell ref="M1022:N1022"/>
    <mergeCell ref="D1023:D1025"/>
    <mergeCell ref="F1023:G1023"/>
    <mergeCell ref="I1023:J1023"/>
    <mergeCell ref="L1023:N1023"/>
    <mergeCell ref="F1024:N1024"/>
    <mergeCell ref="F1025:N1025"/>
    <mergeCell ref="K1061:N1061"/>
    <mergeCell ref="B1037:B1044"/>
    <mergeCell ref="C1037:C1044"/>
    <mergeCell ref="E1037:J1037"/>
    <mergeCell ref="K1037:L1037"/>
    <mergeCell ref="M1037:N1037"/>
    <mergeCell ref="E1038:J1038"/>
    <mergeCell ref="K1038:L1038"/>
    <mergeCell ref="M1038:N1038"/>
    <mergeCell ref="E1039:H1039"/>
    <mergeCell ref="I1039:J1039"/>
    <mergeCell ref="K1039:N1039"/>
    <mergeCell ref="E1040:N1040"/>
    <mergeCell ref="E1041:H1041"/>
    <mergeCell ref="I1041:J1041"/>
    <mergeCell ref="K1041:N1041"/>
    <mergeCell ref="E1042:F1042"/>
    <mergeCell ref="G1042:H1042"/>
    <mergeCell ref="I1042:J1042"/>
    <mergeCell ref="K1042:L1042"/>
    <mergeCell ref="M1042:N1042"/>
    <mergeCell ref="E1043:N1043"/>
    <mergeCell ref="E1044:N1044"/>
    <mergeCell ref="B1065:B1069"/>
    <mergeCell ref="D1065:D1066"/>
    <mergeCell ref="F1065:G1065"/>
    <mergeCell ref="I1065:N1065"/>
    <mergeCell ref="F1066:G1066"/>
    <mergeCell ref="I1066:J1066"/>
    <mergeCell ref="L1066:N1066"/>
    <mergeCell ref="F1067:G1067"/>
    <mergeCell ref="I1067:J1067"/>
    <mergeCell ref="K1067:L1067"/>
    <mergeCell ref="M1067:N1067"/>
    <mergeCell ref="E1068:N1068"/>
    <mergeCell ref="E1069:N1069"/>
    <mergeCell ref="B1048:B1050"/>
    <mergeCell ref="D1048:N1048"/>
    <mergeCell ref="D1049:N1049"/>
    <mergeCell ref="D1050:N1050"/>
    <mergeCell ref="B1054:B1061"/>
    <mergeCell ref="E1054:N1054"/>
    <mergeCell ref="D1055:D1056"/>
    <mergeCell ref="E1055:N1055"/>
    <mergeCell ref="E1056:N1056"/>
    <mergeCell ref="D1057:D1058"/>
    <mergeCell ref="E1057:N1057"/>
    <mergeCell ref="E1058:N1058"/>
    <mergeCell ref="E1059:N1059"/>
    <mergeCell ref="E1060:F1060"/>
    <mergeCell ref="G1060:H1060"/>
    <mergeCell ref="I1060:J1060"/>
    <mergeCell ref="K1060:N1060"/>
    <mergeCell ref="E1061:H1061"/>
    <mergeCell ref="I1061:J1061"/>
    <mergeCell ref="B1081:N1081"/>
    <mergeCell ref="B1083:N1083"/>
    <mergeCell ref="B1084:N1084"/>
    <mergeCell ref="B1085:N1085"/>
    <mergeCell ref="B1087:I1087"/>
    <mergeCell ref="J1087:K1087"/>
    <mergeCell ref="L1087:N1087"/>
    <mergeCell ref="B1088:I1088"/>
    <mergeCell ref="J1088:K1088"/>
    <mergeCell ref="L1088:N1088"/>
    <mergeCell ref="B1073:B1079"/>
    <mergeCell ref="E1073:N1073"/>
    <mergeCell ref="E1074:N1074"/>
    <mergeCell ref="E1075:N1075"/>
    <mergeCell ref="E1076:F1076"/>
    <mergeCell ref="G1076:H1076"/>
    <mergeCell ref="I1076:J1076"/>
    <mergeCell ref="K1076:L1076"/>
    <mergeCell ref="M1076:N1076"/>
    <mergeCell ref="D1077:D1079"/>
    <mergeCell ref="F1077:G1077"/>
    <mergeCell ref="I1077:J1077"/>
    <mergeCell ref="L1077:N1077"/>
    <mergeCell ref="F1078:N1078"/>
    <mergeCell ref="F1079:N1079"/>
    <mergeCell ref="B1091:B1098"/>
    <mergeCell ref="C1091:C1098"/>
    <mergeCell ref="E1091:J1091"/>
    <mergeCell ref="K1091:L1091"/>
    <mergeCell ref="M1091:N1091"/>
    <mergeCell ref="E1092:J1092"/>
    <mergeCell ref="K1092:L1092"/>
    <mergeCell ref="M1092:N1092"/>
    <mergeCell ref="E1093:H1093"/>
    <mergeCell ref="I1093:J1093"/>
    <mergeCell ref="K1093:N1093"/>
    <mergeCell ref="E1094:N1094"/>
    <mergeCell ref="E1095:H1095"/>
    <mergeCell ref="I1095:J1095"/>
    <mergeCell ref="K1095:N1095"/>
    <mergeCell ref="E1096:F1096"/>
    <mergeCell ref="G1096:H1096"/>
    <mergeCell ref="I1096:J1096"/>
    <mergeCell ref="K1096:L1096"/>
    <mergeCell ref="M1096:N1096"/>
    <mergeCell ref="E1097:N1097"/>
    <mergeCell ref="E1098:N1098"/>
    <mergeCell ref="B1102:B1104"/>
    <mergeCell ref="D1102:N1102"/>
    <mergeCell ref="D1103:N1103"/>
    <mergeCell ref="D1104:N1104"/>
    <mergeCell ref="B1108:B1115"/>
    <mergeCell ref="E1108:N1108"/>
    <mergeCell ref="D1109:D1110"/>
    <mergeCell ref="E1109:N1109"/>
    <mergeCell ref="E1110:N1110"/>
    <mergeCell ref="D1111:D1112"/>
    <mergeCell ref="E1111:N1111"/>
    <mergeCell ref="E1112:N1112"/>
    <mergeCell ref="E1113:N1113"/>
    <mergeCell ref="E1114:F1114"/>
    <mergeCell ref="G1114:H1114"/>
    <mergeCell ref="I1114:J1114"/>
    <mergeCell ref="K1114:N1114"/>
    <mergeCell ref="E1115:H1115"/>
    <mergeCell ref="I1115:J1115"/>
    <mergeCell ref="K1115:N1115"/>
    <mergeCell ref="B1127:B1133"/>
    <mergeCell ref="E1127:N1127"/>
    <mergeCell ref="E1128:N1128"/>
    <mergeCell ref="E1129:N1129"/>
    <mergeCell ref="E1130:F1130"/>
    <mergeCell ref="G1130:H1130"/>
    <mergeCell ref="I1130:J1130"/>
    <mergeCell ref="K1130:L1130"/>
    <mergeCell ref="M1130:N1130"/>
    <mergeCell ref="D1131:D1133"/>
    <mergeCell ref="F1131:G1131"/>
    <mergeCell ref="I1131:J1131"/>
    <mergeCell ref="L1131:N1131"/>
    <mergeCell ref="F1132:N1132"/>
    <mergeCell ref="F1133:N1133"/>
    <mergeCell ref="B1119:B1123"/>
    <mergeCell ref="D1119:D1120"/>
    <mergeCell ref="F1119:G1119"/>
    <mergeCell ref="I1119:N1119"/>
    <mergeCell ref="F1120:G1120"/>
    <mergeCell ref="I1120:J1120"/>
    <mergeCell ref="L1120:N1120"/>
    <mergeCell ref="F1121:G1121"/>
    <mergeCell ref="I1121:J1121"/>
    <mergeCell ref="K1121:L1121"/>
    <mergeCell ref="M1121:N1121"/>
    <mergeCell ref="E1122:N1122"/>
    <mergeCell ref="E1123:N1123"/>
  </mergeCells>
  <phoneticPr fontId="1" type="noConversion"/>
  <dataValidations count="7">
    <dataValidation type="list" allowBlank="1" showInputMessage="1" showErrorMessage="1" sqref="M311:N311 M1121:N1121 M257:N257 M203:N203 M149:N149 M95:N95 M473:N473 M419:N419 M365:N365 M527:N527 M851:N851 M581:N581 M797:N797 M743:N743 M689:N689 M635:N635 M1013:N1013 M959:N959 M905:N905 M1067:N1067 M41">
      <formula1>"2교대근무,3교대근무,4교대근무"</formula1>
    </dataValidation>
    <dataValidation type="custom" allowBlank="1" showInputMessage="1" showErrorMessage="1" sqref="B111:N113 B165:N167 B219:N221 B273:N275 B327:N329 B381:N383 B435:N437 B489:N491 B543:N545 G1096:H1096 B597:N599 K1037:L1038 D321:E323 D1037:D1044 B651:N653 K1096:L1096 B705:N707 B759:N761 K321 K320:L320 H321 G320:H320 B497:B504 B493:N494 B433:N433 D267:E269 K267 K266:L266 H267 D213:E215 G266:H266 B479:B485 D263:D266 K257:L257 K256 H255:H257 E255:E257 B471:B475 D255:D259 I250:J251 B460:B467 B454:B456 D244:D251 K178:L178 G178:H178 I231:J231 I229:J229 K227:L228 B443:B450 B439:N440 B379:N379 K213 K212:L212 H213 G212:H212 D159:E161 D209:D212 B425:B431 K203:L203 K202 H201:H203 E201:E203 D201:D205 B417:B421 I196:J197 D190:D197 B406:B413 B400:B402 K124:L124 G124:H124 I177:J177 I175:J175 K173:L174 D173:D180 B389:B396 B385:N386 B325:N325 K159 K158:L158 H159 G158:H158 D105:E107 D155:D158 B371:B377 K149:L149 K148 H147:H149 E147:E149 D147:D151 B363:B367 I142:J143 D136:D143 B352:B359 B346:B348 B813:N815 B867:N869 I123:J123 I121:J121 K119:L120 D119:D126 B335:B342 B331:N332 B271:N271 K105 K104:L104 H105 G104:H104 D483:E485 D101:D104 B317:B323 K95:L95 K94 H93:H95 E93:E95 D93:D97 B309:B313 I88:J89 D82:D89 B298:B305 B292:B294 K70:L70 G70:H70 I69:J69 I67:J67 K65:L66 D65:D72 B281:B288 B277:N278 B217:N217 K483 K482:L482 H483 G482:H482 D429:E431 D479:D482 B263:B269 K473:L473 K472 H471:H473 E471:E473 D471:D475 B255:B259 I466:J467 D460:D467 B244:B251 B238:B240 K394:L394 G394:H394 I447:J447 I445:J445 K443:L444 D443:D450 B227:B234 B223:N224 B163:N163 K429 K428:L428 H429 G428:H428 D375:E377 D425:D428 B209:B215 K419:L419 K418 H417:H419 E417:E419 D417:D421 B201:B205 I412:J413 D406:D413 B190:B197 B184:B186 K340:L340 G340:H340 I393:J393 I391:J391 K389:L390 D389:D396 B173:B180 B169:N170 B109:N109 K375 K374:L374 H375 G374:H374 B921:N923 D371:D374 B155:B161 K365:L365 K364 H363:H365 E363:E365 D363:D367 B147:B151 I358:J359 D352:D359 B136:B143 B130:B132 K286:L286 G286:H286 I339:J339 I337:J337 K335:L336 D335:D342 B119:B126 B115:N116 B55:N55 D227:D234 D317:D320 B975:N977 B1029:N1031 B533:B539 K311:L311 K310 B101:B107 H309:H311 E309:E311 B1083:N1085 D309:D313 B525:B529 B93:B97 B1081:N1081 B57:N59 B82:B89 B76:B78 I304:J305 D298:D305 B514:B521 B508:B510 K232:L232 G232:H232 B65:B72 B61:N62 I285:J285 I283:J283 K281:L282 D281:D288 D537:E539 K537 K536:L536 H537 G536:H536 D533:D536 K527:L527 K526 H525:H527 E525:E527 D525:D529 I520:J521 D514:D521 K448:L448 G448:H448 I501:J501 I499:J499 K497:L498 D497:D504 B487:N487 D591:E593 K591 K590:L590 H591 G590:H590 D587:D590 K581:L581 K580 H579:H581 E579:E581 D579:D583 I574:J575 D568:D575 K502:L502 D861:E863 G502:H502 I555:J555 B551:B558 I553:J553 K551:L552 K861 K860:L860 H861 G860:H860 B1037:B1044 B1033:N1034 B973:N973 D807:E809 K807 K806:L806 H807 D753:E755 G806:H806 B1019:B1025 D803:D806 K797:L797 K796 H795:H797 E795:E797 B1011:B1015 D795:D799 I790:J791 B1000:B1007 B994:B996 D784:D791 K718:L718 G718:H718 I771:J771 I769:J769 K767:L768 B983:B990 B979:N980 B919:N919 K753 K752:L752 H753 G752:H752 D699:E701 D749:D752 B965:B971 K743:L743 K742 H741:H743 E741:E743 D741:D745 B957:B961 I736:J737 D730:D737 B946:B953 B940:B942 K664:L664 G664:H664 I717:J717 I715:J715 K713:L714 D713:D720 B929:B936 B925:N926 B865:N865 K699 K698:L698 H699 G698:H698 D645:E647 D695:D698 B911:B917 K689:L689 K688 H687:H689 E687:E689 D687:D691 B903:B907 I682:J683 D676:D683 B892:B899 B886:B888 K610:L610 G610:H610 I663:J663 I661:J661 K659:L660 D659:D666 B875:B882 B871:N872 B811:N811 K645 K644:L644 H645 G644:H644 D1023:E1025 D641:D644 B857:B863 K635:L635 K634 H633:H635 E633:E635 D633:D637 B849:B853 I628:J629 D622:D629 B838:B845 B832:B834 K556:L556 G556:H556 I609:J609 I607:J607 K605:L606 D605:D612 B821:B828 B817:N818 B757:N757 K1023 K1022:L1022 H1023 G1022:H1022 D969:E971 D1019:D1022 B803:B809 K1013:L1013 K1012 H1011:H1013 E1011:E1013 D1011:D1015 B795:B799 I1006:J1007 D1000:D1007 B784:B791 B778:B780 K934:L934 G934:H934 I987:J987 I985:J985 K983:L984 D983:D990 B767:B774 B763:N764 B703:N703 K969 K968:L968 H969 G968:H968 D915:E917 D965:D968 B749:B755 K959:L959 K958 H957:H959 E957:E959 D957:D961 B741:B745 I952:J953 D946:D953 B730:B737 B724:B726 K880:L880 G880:H880 I933:J933 I931:J931 K929:L930 D929:D936 B713:B720 B709:N710 B649:N649 K915 K914:L914 H915 G914:H914 D551:D558 D911:D914 B695:B701 K905:L905 K904 H903:H905 E903:E905 D903:D907 B687:B691 I898:J899 D892:D899 B676:B683 B670:B672 K826:L826 G826:H826 I879:J879 I877:J877 K875:L876 D875:D882 B659:B666 B655:N656 B595:N595 D767:D774 D857:D860 B547:N548 B587:B593 B1073:B1079 K851:L851 K850 B641:B647 H849:H851 E849:E851 B579:B583 D849:D853 B1065:B1069 B633:B637 B568:B575 B562:B564 B622:B629 B616:B618 I844:J845 D838:D845 B1054:B1061 B1048:B1050 K772:L772 G772:H772 B605:B612 B601:N602 B541:N541 I825:J825 I823:J823 K821:L822 D821:D828 D1077:E1079 K1077 K1076:L1076 H1077 G1076:H1076 D1073:D1076 K1067:L1067 K1066 H1065:H1067 E1065:E1067 D1065:D1069 I1060:J1061 D1054:D1061 K988:L988 G988:H988 I1041:J1041 I1039:J1039 K1042:L1042 G1042:H1042 K1091:L1092 D1091:D1098 B1091:B1098 B1087:N1088 B1027:N1027 B1127:B1133 B1119:B1123 B1108:B1115 B1102:B1104 D1131:E1133 K1131 K1130:L1130 H1131 G1130:H1130 D1127:D1130 K1121:L1121 K1120 H1119:H1121 E1119:E1121 D1119:D1123 I1114:J1115 D1108:D1115 I1095:J1095 I1093:J1093 B1:N1 B22:B24 B47:B53 B39:B43 B28:B35 B11:B18 B3:N5 E51:E53 G50 K16 H51 K50:K51 D47:D51 D41:D43 H39:H41 E39:E41 G16 K40:K41 K11:K12 I15 D39 I13 D31 D11:D18 I34:I35 D33:D35 D28:D29">
      <formula1>B1</formula1>
    </dataValidation>
    <dataValidation type="list" allowBlank="1" showInputMessage="1" showErrorMessage="1" sqref="M281:N281 M1091:N1091 M227:N227 M173:N173 M119:N119 M65:N65 M443:N443 M389:N389 M335:N335 M497:N497 M821:N821 M551:N551 M767:N767 M713:N713 M659:N659 M605:N605 M983:N983 M929:N929 M875:N875 M1037:N1037 M11">
      <formula1>"대기업,중소기업,외국기업,벤처기업,정부기업,공기업,일반,기타"</formula1>
    </dataValidation>
    <dataValidation type="list" allowBlank="1" showInputMessage="1" showErrorMessage="1" sqref="E305:H305 E1115:H1115 E251:H251 E197:H197 E143:H143 E89:H89 E467:H467 E413:H413 E359:H359 E521:H521 E845:H845 E575:H575 E791:H791 E737:H737 E683:H683 E629:H629 E1007:H1007 E953:H953 E899:H899 E1061:H1061 E35">
      <formula1>"무관,신입,경력1년이상,경력2년이상,경력3년이상,경력4년이상,경력5년이상"</formula1>
    </dataValidation>
    <dataValidation type="list" allowBlank="1" showInputMessage="1" showErrorMessage="1" sqref="E1114:F1114 E304:F304 E250:F250 E196:F196 E142:F142 E88:F88 E466:F466 E412:F412 E358:F358 E520:F520 E574:F574 E844:F844 E790:F790 E736:F736 E682:F682 E628:F628 E1006:F1006 E952:F952 E898:F898 E1060:F1060 E34">
      <formula1>"남00명,남01명,남02명,남03명,남04명,남05명 이상"</formula1>
    </dataValidation>
    <dataValidation type="list" allowBlank="1" showInputMessage="1" showErrorMessage="1" sqref="G1114:H1114 G304:H304 G250:H250 G196:H196 G142:H142 G88:H88 G466:H466 G412:H412 G358:H358 G520:H520 G574:H574 G844:H844 G790:H790 G736:H736 G682:H682 G628:H628 G1006:H1006 G952:H952 G898:H898 G1060:H1060 G34">
      <formula1>"여00명,여01명,여02명,여03명,여04명,여05명 이상"</formula1>
    </dataValidation>
    <dataValidation type="custom" allowBlank="1" showInputMessage="1" sqref="B7:N8">
      <formula1>B7</formula1>
    </dataValidation>
  </dataValidations>
  <hyperlinks>
    <hyperlink ref="F53" r:id="rId1"/>
  </hyperlinks>
  <printOptions horizontalCentered="1" verticalCentered="1"/>
  <pageMargins left="0.9055118110236221" right="0.9055118110236221" top="0.86614173228346458" bottom="0.86614173228346458" header="0.51181102362204722" footer="0.51181102362204722"/>
  <pageSetup paperSize="9" orientation="portrait" r:id="rId2"/>
  <headerFooter>
    <oddHeader xml:space="preserve">&amp;L&amp;"+,보통"&amp;U접수관리번호 :                             </oddHeader>
    <oddFooter>&amp;R&amp;"+,굵은 기울임꼴"&amp;12J&amp;"+,기울임꼴"ob &amp;"+,굵은 기울임꼴"S&amp;"+,기울임꼴"upport &amp;"+,굵은 기울임꼴"T&amp;"+,기울임꼴"eam</oddFooter>
  </headerFooter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GridLines="0" view="pageBreakPreview" zoomScaleNormal="115" zoomScaleSheetLayoutView="100" workbookViewId="0">
      <selection activeCell="E58" sqref="E58"/>
    </sheetView>
  </sheetViews>
  <sheetFormatPr defaultRowHeight="16.5" x14ac:dyDescent="0.3"/>
  <cols>
    <col min="1" max="1" width="2.5" style="17" customWidth="1"/>
    <col min="2" max="2" width="15" style="17" customWidth="1"/>
    <col min="3" max="3" width="2" style="30" customWidth="1"/>
    <col min="4" max="4" width="7.5" style="30" customWidth="1"/>
    <col min="5" max="5" width="18.125" style="17" customWidth="1"/>
    <col min="6" max="6" width="16.25" style="17" customWidth="1"/>
    <col min="7" max="7" width="2" style="30" customWidth="1"/>
    <col min="8" max="8" width="13.125" style="37" customWidth="1"/>
    <col min="9" max="9" width="13.125" style="17" customWidth="1"/>
    <col min="10" max="10" width="2.5" style="17" customWidth="1"/>
  </cols>
  <sheetData>
    <row r="1" spans="1:10" ht="17.25" thickBot="1" x14ac:dyDescent="0.35">
      <c r="E1" s="281"/>
      <c r="F1" s="281"/>
      <c r="G1" s="281"/>
      <c r="H1" s="281"/>
      <c r="I1" s="281"/>
      <c r="J1" s="281"/>
    </row>
    <row r="2" spans="1:10" ht="17.25" thickBot="1" x14ac:dyDescent="0.35">
      <c r="B2" s="18" t="s">
        <v>109</v>
      </c>
      <c r="C2" s="19" t="s">
        <v>110</v>
      </c>
      <c r="D2" s="282">
        <v>1</v>
      </c>
      <c r="E2" s="283"/>
    </row>
    <row r="3" spans="1:10" ht="17.25" thickBot="1" x14ac:dyDescent="0.35">
      <c r="C3" s="20"/>
      <c r="D3" s="20"/>
    </row>
    <row r="4" spans="1:10" ht="15" customHeight="1" x14ac:dyDescent="0.3">
      <c r="A4" s="21"/>
      <c r="B4" s="22"/>
      <c r="C4" s="23"/>
      <c r="D4" s="23"/>
      <c r="E4" s="22"/>
      <c r="F4" s="22"/>
      <c r="G4" s="23"/>
      <c r="H4" s="23"/>
      <c r="I4" s="22"/>
      <c r="J4" s="24"/>
    </row>
    <row r="5" spans="1:10" s="66" customFormat="1" ht="15" customHeight="1" x14ac:dyDescent="0.3">
      <c r="A5" s="64"/>
      <c r="B5" s="284" t="s">
        <v>180</v>
      </c>
      <c r="C5" s="284"/>
      <c r="D5" s="284"/>
      <c r="E5" s="284"/>
      <c r="F5" s="284"/>
      <c r="G5" s="284"/>
      <c r="H5" s="284"/>
      <c r="I5" s="284"/>
      <c r="J5" s="65"/>
    </row>
    <row r="6" spans="1:10" ht="9" customHeight="1" x14ac:dyDescent="0.3">
      <c r="A6" s="25"/>
      <c r="B6" s="285"/>
      <c r="C6" s="285"/>
      <c r="D6" s="285"/>
      <c r="E6" s="285"/>
      <c r="F6" s="285"/>
      <c r="G6" s="285"/>
      <c r="H6" s="285"/>
      <c r="I6" s="285"/>
      <c r="J6" s="26"/>
    </row>
    <row r="7" spans="1:10" ht="16.5" customHeight="1" x14ac:dyDescent="0.3">
      <c r="A7" s="25"/>
      <c r="B7" s="27" t="s">
        <v>111</v>
      </c>
      <c r="C7" s="28" t="s">
        <v>112</v>
      </c>
      <c r="D7" s="281" t="str">
        <f>LOOKUP(D2,접수관리번호,회사명)</f>
        <v>대림수전㈜</v>
      </c>
      <c r="E7" s="281"/>
      <c r="F7" s="281"/>
      <c r="G7" s="281"/>
      <c r="H7" s="281"/>
      <c r="I7" s="281"/>
      <c r="J7" s="26"/>
    </row>
    <row r="8" spans="1:10" ht="16.5" customHeight="1" x14ac:dyDescent="0.3">
      <c r="A8" s="25"/>
      <c r="B8" s="27" t="s">
        <v>114</v>
      </c>
      <c r="C8" s="28" t="s">
        <v>112</v>
      </c>
      <c r="D8" s="281" t="str">
        <f>LOOKUP(D2,접수관리번호,기업종류)</f>
        <v>일반</v>
      </c>
      <c r="E8" s="281"/>
      <c r="F8" s="27" t="s">
        <v>113</v>
      </c>
      <c r="G8" s="28" t="s">
        <v>112</v>
      </c>
      <c r="H8" s="281" t="str">
        <f>LOOKUP(D2,접수관리번호,대표자명)</f>
        <v>김 주 용</v>
      </c>
      <c r="I8" s="281"/>
      <c r="J8" s="26"/>
    </row>
    <row r="9" spans="1:10" ht="16.5" customHeight="1" x14ac:dyDescent="0.3">
      <c r="A9" s="25"/>
      <c r="B9" s="27" t="s">
        <v>116</v>
      </c>
      <c r="C9" s="28" t="s">
        <v>112</v>
      </c>
      <c r="D9" s="281" t="str">
        <f>LOOKUP(D2,접수관리번호,업종)</f>
        <v>제조업</v>
      </c>
      <c r="E9" s="281"/>
      <c r="F9" s="27" t="s">
        <v>115</v>
      </c>
      <c r="G9" s="28" t="s">
        <v>112</v>
      </c>
      <c r="H9" s="299" t="str">
        <f>LOOKUP(D2,접수관리번호,설립년도)</f>
        <v>2011.10.19</v>
      </c>
      <c r="I9" s="299"/>
      <c r="J9" s="26"/>
    </row>
    <row r="10" spans="1:10" ht="16.5" customHeight="1" x14ac:dyDescent="0.3">
      <c r="A10" s="25"/>
      <c r="B10" s="27" t="s">
        <v>118</v>
      </c>
      <c r="C10" s="28" t="s">
        <v>112</v>
      </c>
      <c r="D10" s="297" t="str">
        <f>LOOKUP(D2,접수관리번호,자본금)</f>
        <v>40억원</v>
      </c>
      <c r="E10" s="297"/>
      <c r="F10" s="27" t="s">
        <v>117</v>
      </c>
      <c r="G10" s="28" t="s">
        <v>112</v>
      </c>
      <c r="H10" s="281" t="str">
        <f>LOOKUP(D2,접수관리번호,대표전화)</f>
        <v>031-481-7650</v>
      </c>
      <c r="I10" s="281"/>
      <c r="J10" s="26"/>
    </row>
    <row r="11" spans="1:10" ht="16.5" customHeight="1" x14ac:dyDescent="0.3">
      <c r="A11" s="25"/>
      <c r="B11" s="27" t="s">
        <v>120</v>
      </c>
      <c r="C11" s="28" t="s">
        <v>112</v>
      </c>
      <c r="D11" s="297" t="str">
        <f>LOOKUP(D2,접수관리번호,연매출액)</f>
        <v>178억원</v>
      </c>
      <c r="E11" s="297"/>
      <c r="F11" s="27" t="s">
        <v>119</v>
      </c>
      <c r="G11" s="28" t="s">
        <v>112</v>
      </c>
      <c r="H11" s="281" t="str">
        <f>LOOKUP(D2,접수관리번호,FAX_NO)</f>
        <v>031-431-2632</v>
      </c>
      <c r="I11" s="281"/>
      <c r="J11" s="26"/>
    </row>
    <row r="12" spans="1:10" ht="16.5" customHeight="1" x14ac:dyDescent="0.3">
      <c r="A12" s="25"/>
      <c r="B12" s="27" t="s">
        <v>122</v>
      </c>
      <c r="C12" s="28" t="s">
        <v>112</v>
      </c>
      <c r="D12" s="298">
        <f>LOOKUP(D2,접수관리번호,근로자수)</f>
        <v>58</v>
      </c>
      <c r="E12" s="298"/>
      <c r="F12" s="27" t="s">
        <v>121</v>
      </c>
      <c r="G12" s="28" t="s">
        <v>112</v>
      </c>
      <c r="H12" s="281">
        <f>LOOKUP(D2,접수관리번호,홈페이지)</f>
        <v>0</v>
      </c>
      <c r="I12" s="281"/>
      <c r="J12" s="26"/>
    </row>
    <row r="13" spans="1:10" ht="16.5" customHeight="1" x14ac:dyDescent="0.3">
      <c r="A13" s="25"/>
      <c r="B13" s="27" t="s">
        <v>123</v>
      </c>
      <c r="C13" s="28" t="s">
        <v>112</v>
      </c>
      <c r="D13" s="281" t="str">
        <f>LOOKUP(D2,접수관리번호,사업내용)</f>
        <v>위생금구류 제조</v>
      </c>
      <c r="E13" s="281"/>
      <c r="F13" s="281"/>
      <c r="G13" s="281"/>
      <c r="H13" s="281"/>
      <c r="I13" s="281"/>
      <c r="J13" s="26"/>
    </row>
    <row r="14" spans="1:10" ht="16.5" customHeight="1" x14ac:dyDescent="0.3">
      <c r="A14" s="25"/>
      <c r="B14" s="27" t="s">
        <v>124</v>
      </c>
      <c r="C14" s="28" t="s">
        <v>112</v>
      </c>
      <c r="D14" s="281" t="str">
        <f>LOOKUP(D2,접수관리번호,사업장주소)</f>
        <v>시흥시 정왕동 1352-5 시화공단 1마 215호</v>
      </c>
      <c r="E14" s="281"/>
      <c r="F14" s="281"/>
      <c r="G14" s="281"/>
      <c r="H14" s="281"/>
      <c r="I14" s="281"/>
      <c r="J14" s="26"/>
    </row>
    <row r="15" spans="1:10" ht="9" customHeight="1" x14ac:dyDescent="0.3">
      <c r="A15" s="25"/>
      <c r="B15" s="285"/>
      <c r="C15" s="285"/>
      <c r="D15" s="285"/>
      <c r="E15" s="285"/>
      <c r="F15" s="285"/>
      <c r="G15" s="285"/>
      <c r="H15" s="285"/>
      <c r="I15" s="285"/>
      <c r="J15" s="26"/>
    </row>
    <row r="16" spans="1:10" ht="7.5" customHeight="1" x14ac:dyDescent="0.3">
      <c r="A16" s="286"/>
      <c r="B16" s="287"/>
      <c r="C16" s="287"/>
      <c r="D16" s="287"/>
      <c r="E16" s="287"/>
      <c r="F16" s="287"/>
      <c r="G16" s="287"/>
      <c r="H16" s="287"/>
      <c r="I16" s="287"/>
      <c r="J16" s="288"/>
    </row>
    <row r="17" spans="1:10" s="66" customFormat="1" ht="15" customHeight="1" x14ac:dyDescent="0.3">
      <c r="A17" s="64"/>
      <c r="B17" s="284" t="s">
        <v>181</v>
      </c>
      <c r="C17" s="284"/>
      <c r="D17" s="284"/>
      <c r="E17" s="284"/>
      <c r="F17" s="284"/>
      <c r="G17" s="284"/>
      <c r="H17" s="284"/>
      <c r="I17" s="284"/>
      <c r="J17" s="65"/>
    </row>
    <row r="18" spans="1:10" ht="9" customHeight="1" x14ac:dyDescent="0.3">
      <c r="A18" s="25"/>
      <c r="B18" s="289"/>
      <c r="C18" s="289"/>
      <c r="D18" s="289"/>
      <c r="E18" s="289"/>
      <c r="F18" s="289"/>
      <c r="G18" s="289"/>
      <c r="H18" s="289"/>
      <c r="I18" s="289"/>
      <c r="J18" s="26"/>
    </row>
    <row r="19" spans="1:10" ht="60" customHeight="1" x14ac:dyDescent="0.3">
      <c r="A19" s="25"/>
      <c r="B19" s="290" t="str">
        <f>LOOKUP(D2,접수관리번호,회사소개)</f>
        <v>당사는 대림비앤코 주식회사의 자회사로써, 위생금구류(수도꼭지)를 제조하는 회사 입니다.
사업개시 이후 꾸준히 성장하고 있는 회사로서, 앞으로도 계속 성장할 회사 입니다.</v>
      </c>
      <c r="C19" s="290"/>
      <c r="D19" s="290"/>
      <c r="E19" s="290"/>
      <c r="F19" s="290"/>
      <c r="G19" s="290"/>
      <c r="H19" s="290"/>
      <c r="I19" s="290"/>
      <c r="J19" s="26"/>
    </row>
    <row r="20" spans="1:10" ht="9" customHeight="1" x14ac:dyDescent="0.3">
      <c r="A20" s="25"/>
      <c r="B20" s="289"/>
      <c r="C20" s="289"/>
      <c r="D20" s="289"/>
      <c r="E20" s="289"/>
      <c r="F20" s="289"/>
      <c r="G20" s="289"/>
      <c r="H20" s="289"/>
      <c r="I20" s="289"/>
      <c r="J20" s="26"/>
    </row>
    <row r="21" spans="1:10" ht="7.5" customHeight="1" x14ac:dyDescent="0.3">
      <c r="A21" s="291"/>
      <c r="B21" s="292"/>
      <c r="C21" s="292"/>
      <c r="D21" s="292"/>
      <c r="E21" s="292"/>
      <c r="F21" s="292"/>
      <c r="G21" s="292"/>
      <c r="H21" s="292"/>
      <c r="I21" s="292"/>
      <c r="J21" s="293"/>
    </row>
    <row r="22" spans="1:10" s="66" customFormat="1" ht="15" customHeight="1" x14ac:dyDescent="0.3">
      <c r="A22" s="64"/>
      <c r="B22" s="284" t="s">
        <v>182</v>
      </c>
      <c r="C22" s="284"/>
      <c r="D22" s="284"/>
      <c r="E22" s="284"/>
      <c r="F22" s="284"/>
      <c r="G22" s="284"/>
      <c r="H22" s="284"/>
      <c r="I22" s="284"/>
      <c r="J22" s="65"/>
    </row>
    <row r="23" spans="1:10" ht="9" customHeight="1" x14ac:dyDescent="0.3">
      <c r="A23" s="25"/>
      <c r="B23" s="285"/>
      <c r="C23" s="285"/>
      <c r="D23" s="285"/>
      <c r="E23" s="285"/>
      <c r="F23" s="285"/>
      <c r="G23" s="285"/>
      <c r="H23" s="285"/>
      <c r="I23" s="285"/>
      <c r="J23" s="26"/>
    </row>
    <row r="24" spans="1:10" ht="23.25" customHeight="1" x14ac:dyDescent="0.3">
      <c r="A24" s="25"/>
      <c r="B24" s="27" t="s">
        <v>125</v>
      </c>
      <c r="C24" s="28" t="s">
        <v>112</v>
      </c>
      <c r="D24" s="281" t="str">
        <f>LOOKUP(D2,접수관리번호,모집직종)</f>
        <v>안전관리 / 환경관리 / 보건관리</v>
      </c>
      <c r="E24" s="281"/>
      <c r="F24" s="27" t="s">
        <v>126</v>
      </c>
      <c r="G24" s="28" t="s">
        <v>112</v>
      </c>
      <c r="H24" s="58" t="str">
        <f>LOOKUP(D2,접수관리번호,모집인원남)</f>
        <v>남00명</v>
      </c>
      <c r="I24" s="58" t="str">
        <f>LOOKUP(D2,접수관리번호,모집인원여)</f>
        <v>여01명</v>
      </c>
      <c r="J24" s="26"/>
    </row>
    <row r="25" spans="1:10" ht="16.5" customHeight="1" x14ac:dyDescent="0.3">
      <c r="A25" s="25"/>
      <c r="B25" s="27" t="s">
        <v>127</v>
      </c>
      <c r="C25" s="28" t="s">
        <v>112</v>
      </c>
      <c r="D25" s="281" t="str">
        <f>LOOKUP(D2,접수관리번호,전공학과)</f>
        <v>환경학과., 보건학과, 산업안전 등</v>
      </c>
      <c r="E25" s="281"/>
      <c r="F25" s="27" t="s">
        <v>128</v>
      </c>
      <c r="G25" s="28" t="s">
        <v>112</v>
      </c>
      <c r="H25" s="294">
        <f>LOOKUP(D2,접수관리번호,연령)</f>
        <v>0</v>
      </c>
      <c r="I25" s="294"/>
      <c r="J25" s="26"/>
    </row>
    <row r="26" spans="1:10" ht="26.25" customHeight="1" x14ac:dyDescent="0.3">
      <c r="A26" s="25"/>
      <c r="B26" s="27" t="s">
        <v>129</v>
      </c>
      <c r="C26" s="28" t="s">
        <v>112</v>
      </c>
      <c r="D26" s="281" t="str">
        <f>LOOKUP(D2,접수관리번호,입사형태)</f>
        <v>무관</v>
      </c>
      <c r="E26" s="281"/>
      <c r="F26" s="27" t="s">
        <v>130</v>
      </c>
      <c r="G26" s="28" t="s">
        <v>112</v>
      </c>
      <c r="H26" s="281" t="str">
        <f>LOOKUP(D2,접수관리번호,고용형태)</f>
        <v>수습 3개월 후, 정규직 전환</v>
      </c>
      <c r="I26" s="281"/>
      <c r="J26" s="26"/>
    </row>
    <row r="27" spans="1:10" ht="16.5" customHeight="1" x14ac:dyDescent="0.3">
      <c r="A27" s="25"/>
      <c r="B27" s="27" t="s">
        <v>131</v>
      </c>
      <c r="C27" s="28" t="s">
        <v>112</v>
      </c>
      <c r="D27" s="294" t="str">
        <f>LOOKUP(D2,접수관리번호,구인요건1)</f>
        <v>대기환경기사 자격증, 산업위생기사 등 관련 자격증 보유자</v>
      </c>
      <c r="E27" s="294"/>
      <c r="F27" s="294"/>
      <c r="G27" s="294"/>
      <c r="H27" s="294"/>
      <c r="I27" s="294"/>
      <c r="J27" s="26"/>
    </row>
    <row r="28" spans="1:10" ht="16.5" customHeight="1" x14ac:dyDescent="0.3">
      <c r="A28" s="25"/>
      <c r="B28" s="31"/>
      <c r="C28" s="28" t="s">
        <v>112</v>
      </c>
      <c r="D28" s="294" t="str">
        <f>LOOKUP(D2,접수관리번호,구인요건2)</f>
        <v>관련 학과 전공자</v>
      </c>
      <c r="E28" s="294"/>
      <c r="F28" s="294"/>
      <c r="G28" s="294"/>
      <c r="H28" s="294"/>
      <c r="I28" s="294"/>
      <c r="J28" s="26"/>
    </row>
    <row r="29" spans="1:10" ht="16.5" customHeight="1" x14ac:dyDescent="0.3">
      <c r="A29" s="25"/>
      <c r="B29" s="27" t="s">
        <v>132</v>
      </c>
      <c r="C29" s="28" t="s">
        <v>112</v>
      </c>
      <c r="D29" s="294" t="str">
        <f>LOOKUP(D2,접수관리번호,업무내용1)</f>
        <v>1. 안전관리/관경관리/보건관리</v>
      </c>
      <c r="E29" s="294"/>
      <c r="F29" s="294"/>
      <c r="G29" s="294"/>
      <c r="H29" s="294"/>
      <c r="I29" s="294"/>
      <c r="J29" s="26"/>
    </row>
    <row r="30" spans="1:10" ht="16.5" customHeight="1" x14ac:dyDescent="0.3">
      <c r="A30" s="25"/>
      <c r="B30" s="27"/>
      <c r="C30" s="28" t="s">
        <v>112</v>
      </c>
      <c r="D30" s="294" t="str">
        <f>LOOKUP(D2,접수관리번호,업무내용2)</f>
        <v>2. 총무업무 및 기타서류업무</v>
      </c>
      <c r="E30" s="294"/>
      <c r="F30" s="294"/>
      <c r="G30" s="294"/>
      <c r="H30" s="294"/>
      <c r="I30" s="294"/>
      <c r="J30" s="26"/>
    </row>
    <row r="31" spans="1:10" ht="9" customHeight="1" x14ac:dyDescent="0.3">
      <c r="A31" s="25"/>
      <c r="B31" s="285"/>
      <c r="C31" s="285"/>
      <c r="D31" s="285"/>
      <c r="E31" s="285"/>
      <c r="F31" s="285"/>
      <c r="G31" s="285"/>
      <c r="H31" s="285"/>
      <c r="I31" s="285"/>
      <c r="J31" s="26"/>
    </row>
    <row r="32" spans="1:10" ht="7.5" customHeight="1" x14ac:dyDescent="0.3">
      <c r="A32" s="291"/>
      <c r="B32" s="292"/>
      <c r="C32" s="292"/>
      <c r="D32" s="292"/>
      <c r="E32" s="292"/>
      <c r="F32" s="292"/>
      <c r="G32" s="292"/>
      <c r="H32" s="292"/>
      <c r="I32" s="292"/>
      <c r="J32" s="293"/>
    </row>
    <row r="33" spans="1:10" s="66" customFormat="1" ht="15" customHeight="1" x14ac:dyDescent="0.3">
      <c r="A33" s="64"/>
      <c r="B33" s="284" t="s">
        <v>178</v>
      </c>
      <c r="C33" s="284"/>
      <c r="D33" s="284"/>
      <c r="E33" s="284"/>
      <c r="F33" s="284"/>
      <c r="G33" s="284"/>
      <c r="H33" s="284"/>
      <c r="I33" s="284"/>
      <c r="J33" s="65"/>
    </row>
    <row r="34" spans="1:10" ht="9" customHeight="1" x14ac:dyDescent="0.3">
      <c r="A34" s="25"/>
      <c r="B34" s="285"/>
      <c r="C34" s="285"/>
      <c r="D34" s="285"/>
      <c r="E34" s="285"/>
      <c r="F34" s="285"/>
      <c r="G34" s="285"/>
      <c r="H34" s="285"/>
      <c r="I34" s="285"/>
      <c r="J34" s="26"/>
    </row>
    <row r="35" spans="1:10" ht="16.5" customHeight="1" x14ac:dyDescent="0.3">
      <c r="A35" s="25"/>
      <c r="B35" s="27" t="s">
        <v>133</v>
      </c>
      <c r="C35" s="28" t="s">
        <v>112</v>
      </c>
      <c r="D35" s="50" t="s">
        <v>134</v>
      </c>
      <c r="E35" s="54" t="s">
        <v>290</v>
      </c>
      <c r="F35" s="52" t="s">
        <v>135</v>
      </c>
      <c r="G35" s="51" t="s">
        <v>112</v>
      </c>
      <c r="H35" s="281" t="str">
        <f>LOOKUP(D2,접수관리번호,평일)</f>
        <v>08:00~17:00</v>
      </c>
      <c r="I35" s="281"/>
      <c r="J35" s="26"/>
    </row>
    <row r="36" spans="1:10" ht="16.5" customHeight="1" x14ac:dyDescent="0.3">
      <c r="A36" s="25"/>
      <c r="B36" s="27"/>
      <c r="C36" s="28"/>
      <c r="D36" s="50" t="s">
        <v>136</v>
      </c>
      <c r="E36" s="55">
        <f>LOOKUP(D2,접수관리번호,월급제)</f>
        <v>0</v>
      </c>
      <c r="F36" s="52" t="s">
        <v>137</v>
      </c>
      <c r="G36" s="51" t="s">
        <v>112</v>
      </c>
      <c r="H36" s="281">
        <f>LOOKUP(D2,접수관리번호,토요일)</f>
        <v>0</v>
      </c>
      <c r="I36" s="281"/>
      <c r="J36" s="26"/>
    </row>
    <row r="37" spans="1:10" ht="16.5" customHeight="1" x14ac:dyDescent="0.3">
      <c r="A37" s="25"/>
      <c r="B37" s="27" t="s">
        <v>138</v>
      </c>
      <c r="C37" s="28" t="s">
        <v>112</v>
      </c>
      <c r="D37" s="281">
        <f>LOOKUP(D2,접수관리번호,상여금)</f>
        <v>0</v>
      </c>
      <c r="E37" s="281"/>
      <c r="F37" s="52" t="s">
        <v>139</v>
      </c>
      <c r="G37" s="51" t="s">
        <v>112</v>
      </c>
      <c r="H37" s="281">
        <f>LOOKUP(D2,접수관리번호,교대근무)</f>
        <v>0</v>
      </c>
      <c r="I37" s="281"/>
      <c r="J37" s="26"/>
    </row>
    <row r="38" spans="1:10" ht="16.5" customHeight="1" x14ac:dyDescent="0.3">
      <c r="A38" s="25"/>
      <c r="B38" s="27" t="s">
        <v>174</v>
      </c>
      <c r="C38" s="28" t="s">
        <v>112</v>
      </c>
      <c r="D38" s="281">
        <f>LOOKUP(D2,접수관리번호,기타)</f>
        <v>0</v>
      </c>
      <c r="E38" s="281"/>
      <c r="F38" s="53" t="s">
        <v>140</v>
      </c>
      <c r="G38" s="51" t="s">
        <v>112</v>
      </c>
      <c r="H38" s="281">
        <f>LOOKUP(D2,접수관리번호,연봉외)</f>
        <v>0</v>
      </c>
      <c r="I38" s="281"/>
      <c r="J38" s="26"/>
    </row>
    <row r="39" spans="1:10" ht="16.5" customHeight="1" x14ac:dyDescent="0.3">
      <c r="A39" s="25"/>
      <c r="B39" s="27" t="s">
        <v>141</v>
      </c>
      <c r="C39" s="28" t="s">
        <v>112</v>
      </c>
      <c r="D39" s="281" t="str">
        <f>LOOKUP(D2,접수관리번호,_4대보험)</f>
        <v>적용</v>
      </c>
      <c r="E39" s="281"/>
      <c r="F39" s="281"/>
      <c r="G39" s="281"/>
      <c r="H39" s="281"/>
      <c r="I39" s="281"/>
      <c r="J39" s="26"/>
    </row>
    <row r="40" spans="1:10" ht="16.5" customHeight="1" x14ac:dyDescent="0.3">
      <c r="A40" s="25"/>
      <c r="B40" s="27" t="s">
        <v>142</v>
      </c>
      <c r="C40" s="28" t="s">
        <v>112</v>
      </c>
      <c r="D40" s="281" t="str">
        <f>LOOKUP(D2,접수관리번호,복리후생)</f>
        <v>중식제공, 근무복 제공, 통근버스 운용</v>
      </c>
      <c r="E40" s="281"/>
      <c r="F40" s="281"/>
      <c r="G40" s="281"/>
      <c r="H40" s="281"/>
      <c r="I40" s="281"/>
      <c r="J40" s="26"/>
    </row>
    <row r="41" spans="1:10" ht="9" customHeight="1" x14ac:dyDescent="0.3">
      <c r="A41" s="25"/>
      <c r="B41" s="285"/>
      <c r="C41" s="285"/>
      <c r="D41" s="285"/>
      <c r="E41" s="285"/>
      <c r="F41" s="285"/>
      <c r="G41" s="285"/>
      <c r="H41" s="285"/>
      <c r="I41" s="285"/>
      <c r="J41" s="26"/>
    </row>
    <row r="42" spans="1:10" ht="7.5" customHeight="1" x14ac:dyDescent="0.3">
      <c r="A42" s="291"/>
      <c r="B42" s="292"/>
      <c r="C42" s="292"/>
      <c r="D42" s="292"/>
      <c r="E42" s="292"/>
      <c r="F42" s="292"/>
      <c r="G42" s="292"/>
      <c r="H42" s="292"/>
      <c r="I42" s="292"/>
      <c r="J42" s="293"/>
    </row>
    <row r="43" spans="1:10" s="66" customFormat="1" ht="15" customHeight="1" x14ac:dyDescent="0.3">
      <c r="A43" s="64"/>
      <c r="B43" s="284" t="s">
        <v>179</v>
      </c>
      <c r="C43" s="284"/>
      <c r="D43" s="284"/>
      <c r="E43" s="284"/>
      <c r="F43" s="284"/>
      <c r="G43" s="284"/>
      <c r="H43" s="284"/>
      <c r="I43" s="284"/>
      <c r="J43" s="65"/>
    </row>
    <row r="44" spans="1:10" ht="9" customHeight="1" x14ac:dyDescent="0.3">
      <c r="A44" s="25"/>
      <c r="B44" s="285"/>
      <c r="C44" s="285"/>
      <c r="D44" s="285"/>
      <c r="E44" s="285"/>
      <c r="F44" s="285"/>
      <c r="G44" s="285"/>
      <c r="H44" s="285"/>
      <c r="I44" s="285"/>
      <c r="J44" s="26"/>
    </row>
    <row r="45" spans="1:10" ht="16.5" customHeight="1" x14ac:dyDescent="0.3">
      <c r="A45" s="25"/>
      <c r="B45" s="27" t="s">
        <v>143</v>
      </c>
      <c r="C45" s="28" t="s">
        <v>112</v>
      </c>
      <c r="D45" s="281" t="str">
        <f>LOOKUP(D2,접수관리번호,교통편)</f>
        <v xml:space="preserve">22번, 55번 버스 </v>
      </c>
      <c r="E45" s="281"/>
      <c r="F45" s="281"/>
      <c r="G45" s="281"/>
      <c r="H45" s="281"/>
      <c r="I45" s="281"/>
      <c r="J45" s="26"/>
    </row>
    <row r="46" spans="1:10" ht="16.5" customHeight="1" x14ac:dyDescent="0.3">
      <c r="A46" s="25"/>
      <c r="B46" s="27" t="s">
        <v>144</v>
      </c>
      <c r="C46" s="28" t="s">
        <v>112</v>
      </c>
      <c r="D46" s="281" t="str">
        <f>LOOKUP(D2,접수관리번호,제출서류)</f>
        <v>면접 - 이력서, 자기소개서 채용확정시 - 자격증 사본, 주민등록등본</v>
      </c>
      <c r="E46" s="281"/>
      <c r="F46" s="281"/>
      <c r="G46" s="281"/>
      <c r="H46" s="281"/>
      <c r="I46" s="281"/>
      <c r="J46" s="26"/>
    </row>
    <row r="47" spans="1:10" ht="16.5" customHeight="1" x14ac:dyDescent="0.3">
      <c r="A47" s="25"/>
      <c r="B47" s="27" t="s">
        <v>145</v>
      </c>
      <c r="C47" s="28" t="s">
        <v>112</v>
      </c>
      <c r="D47" s="281" t="str">
        <f>LOOKUP(D2,접수관리번호,부서)</f>
        <v>관리팀</v>
      </c>
      <c r="E47" s="281"/>
      <c r="F47" s="53" t="s">
        <v>146</v>
      </c>
      <c r="G47" s="51" t="s">
        <v>112</v>
      </c>
      <c r="H47" s="63" t="str">
        <f>LOOKUP(D2,접수관리번호,성명)</f>
        <v>허재완</v>
      </c>
      <c r="I47" s="63" t="str">
        <f>LOOKUP(D2,접수관리번호,직함)</f>
        <v>과장</v>
      </c>
      <c r="J47" s="26"/>
    </row>
    <row r="48" spans="1:10" ht="16.5" customHeight="1" x14ac:dyDescent="0.3">
      <c r="A48" s="25"/>
      <c r="B48" s="27" t="s">
        <v>147</v>
      </c>
      <c r="C48" s="28" t="s">
        <v>112</v>
      </c>
      <c r="D48" s="281" t="str">
        <f>LOOKUP(D2,접수관리번호,연락처)</f>
        <v>010-2212-0581</v>
      </c>
      <c r="E48" s="281"/>
      <c r="F48" s="53" t="s">
        <v>148</v>
      </c>
      <c r="G48" s="51" t="s">
        <v>112</v>
      </c>
      <c r="H48" s="281" t="str">
        <f>LOOKUP(D2,접수관리번호,지원방법)</f>
        <v>이메일접수</v>
      </c>
      <c r="I48" s="281"/>
      <c r="J48" s="26"/>
    </row>
    <row r="49" spans="1:10" ht="16.5" customHeight="1" x14ac:dyDescent="0.3">
      <c r="A49" s="25"/>
      <c r="B49" s="27" t="s">
        <v>149</v>
      </c>
      <c r="C49" s="28" t="s">
        <v>112</v>
      </c>
      <c r="D49" s="295" t="s">
        <v>288</v>
      </c>
      <c r="E49" s="295"/>
      <c r="F49" s="53" t="s">
        <v>150</v>
      </c>
      <c r="G49" s="51" t="s">
        <v>112</v>
      </c>
      <c r="H49" s="281" t="str">
        <f>LOOKUP(D2,접수관리번호,면접일자)</f>
        <v>미정</v>
      </c>
      <c r="I49" s="281"/>
      <c r="J49" s="26"/>
    </row>
    <row r="50" spans="1:10" ht="16.5" customHeight="1" x14ac:dyDescent="0.3">
      <c r="A50" s="25"/>
      <c r="B50" s="27" t="s">
        <v>151</v>
      </c>
      <c r="C50" s="28" t="s">
        <v>112</v>
      </c>
      <c r="D50" s="296" t="str">
        <f>LOOKUP(D2,접수관리번호,E_mail)</f>
        <v>jaewoan.her@daelimfaucet.com</v>
      </c>
      <c r="E50" s="296"/>
      <c r="F50" s="296"/>
      <c r="G50" s="296"/>
      <c r="H50" s="296"/>
      <c r="I50" s="296"/>
      <c r="J50" s="26"/>
    </row>
    <row r="51" spans="1:10" ht="9" customHeight="1" x14ac:dyDescent="0.3">
      <c r="A51" s="25"/>
      <c r="B51" s="27"/>
      <c r="C51" s="28"/>
      <c r="D51" s="28"/>
      <c r="E51" s="29"/>
      <c r="F51" s="29"/>
      <c r="G51" s="29"/>
      <c r="H51" s="36"/>
      <c r="I51" s="29"/>
      <c r="J51" s="26"/>
    </row>
    <row r="52" spans="1:10" ht="15" customHeight="1" thickBot="1" x14ac:dyDescent="0.35">
      <c r="A52" s="32"/>
      <c r="B52" s="33"/>
      <c r="C52" s="34"/>
      <c r="D52" s="34"/>
      <c r="E52" s="33"/>
      <c r="F52" s="33"/>
      <c r="G52" s="34"/>
      <c r="H52" s="34"/>
      <c r="I52" s="33"/>
      <c r="J52" s="35"/>
    </row>
  </sheetData>
  <mergeCells count="59">
    <mergeCell ref="D9:E9"/>
    <mergeCell ref="D10:E10"/>
    <mergeCell ref="D11:E11"/>
    <mergeCell ref="D12:E12"/>
    <mergeCell ref="H9:I9"/>
    <mergeCell ref="H10:I10"/>
    <mergeCell ref="H11:I11"/>
    <mergeCell ref="H12:I12"/>
    <mergeCell ref="D46:I46"/>
    <mergeCell ref="D47:E47"/>
    <mergeCell ref="D48:E48"/>
    <mergeCell ref="D49:E49"/>
    <mergeCell ref="D50:I50"/>
    <mergeCell ref="H48:I48"/>
    <mergeCell ref="H49:I49"/>
    <mergeCell ref="B41:I41"/>
    <mergeCell ref="A42:J42"/>
    <mergeCell ref="B43:I43"/>
    <mergeCell ref="B44:I44"/>
    <mergeCell ref="D45:I45"/>
    <mergeCell ref="B31:I31"/>
    <mergeCell ref="A32:J32"/>
    <mergeCell ref="B33:I33"/>
    <mergeCell ref="B34:I34"/>
    <mergeCell ref="D37:E37"/>
    <mergeCell ref="D38:E38"/>
    <mergeCell ref="D39:I39"/>
    <mergeCell ref="D40:I40"/>
    <mergeCell ref="H35:I35"/>
    <mergeCell ref="H36:I36"/>
    <mergeCell ref="H37:I37"/>
    <mergeCell ref="H38:I38"/>
    <mergeCell ref="D28:I28"/>
    <mergeCell ref="H25:I25"/>
    <mergeCell ref="H26:I26"/>
    <mergeCell ref="D29:I29"/>
    <mergeCell ref="D30:I30"/>
    <mergeCell ref="B23:I23"/>
    <mergeCell ref="D24:E24"/>
    <mergeCell ref="D25:E25"/>
    <mergeCell ref="D26:E26"/>
    <mergeCell ref="D27:I27"/>
    <mergeCell ref="B18:I18"/>
    <mergeCell ref="B19:I19"/>
    <mergeCell ref="B20:I20"/>
    <mergeCell ref="A21:J21"/>
    <mergeCell ref="B22:I22"/>
    <mergeCell ref="D13:I13"/>
    <mergeCell ref="D14:I14"/>
    <mergeCell ref="B15:I15"/>
    <mergeCell ref="A16:J16"/>
    <mergeCell ref="B17:I17"/>
    <mergeCell ref="E1:J1"/>
    <mergeCell ref="D2:E2"/>
    <mergeCell ref="B5:I5"/>
    <mergeCell ref="B6:I6"/>
    <mergeCell ref="H8:I8"/>
    <mergeCell ref="D7:I7"/>
    <mergeCell ref="D8:E8"/>
  </mergeCells>
  <phoneticPr fontId="1" type="noConversion"/>
  <dataValidations count="2">
    <dataValidation type="custom" allowBlank="1" showInputMessage="1" showErrorMessage="1" sqref="F8:G12 F24:G26 B37 C37:C40 B45:C50 B43:I43 F47:G49 D35:D36 B35:C35 B33:I33 F35:G38 C30 C28 B24:C27 B29:C29 B22:I22 B17:I17 B39:B40 B7:C14 B5:I5">
      <formula1>B5</formula1>
    </dataValidation>
    <dataValidation type="list" allowBlank="1" showInputMessage="1" showErrorMessage="1" sqref="D2:E2">
      <formula1>접수관리번호</formula1>
    </dataValidation>
  </dataValidations>
  <printOptions horizontalCentered="1" verticalCentered="1"/>
  <pageMargins left="0.19685039370078741" right="0.19685039370078741" top="3.937007874015748E-2" bottom="3.937007874015748E-2" header="3.937007874015748E-2" footer="3.937007874015748E-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52</vt:i4>
      </vt:variant>
    </vt:vector>
  </HeadingPairs>
  <TitlesOfParts>
    <vt:vector size="57" baseType="lpstr">
      <vt:lpstr>검색 및 출력용</vt:lpstr>
      <vt:lpstr>접수대장</vt:lpstr>
      <vt:lpstr>입력자료용</vt:lpstr>
      <vt:lpstr>인재추천의뢰서</vt:lpstr>
      <vt:lpstr>홈페이지용</vt:lpstr>
      <vt:lpstr>_4대보험</vt:lpstr>
      <vt:lpstr>E_mail</vt:lpstr>
      <vt:lpstr>FAX_NO</vt:lpstr>
      <vt:lpstr>'검색 및 출력용'!Print_Area</vt:lpstr>
      <vt:lpstr>인재추천의뢰서!Print_Area</vt:lpstr>
      <vt:lpstr>홈페이지용!Print_Area</vt:lpstr>
      <vt:lpstr>고용형태</vt:lpstr>
      <vt:lpstr>교대근무</vt:lpstr>
      <vt:lpstr>교통편</vt:lpstr>
      <vt:lpstr>구인요건1</vt:lpstr>
      <vt:lpstr>구인요건2</vt:lpstr>
      <vt:lpstr>근로자수</vt:lpstr>
      <vt:lpstr>기업종류</vt:lpstr>
      <vt:lpstr>기타</vt:lpstr>
      <vt:lpstr>대표자명</vt:lpstr>
      <vt:lpstr>대표전화</vt:lpstr>
      <vt:lpstr>면접일자</vt:lpstr>
      <vt:lpstr>모집인원남</vt:lpstr>
      <vt:lpstr>모집인원여</vt:lpstr>
      <vt:lpstr>모집직종</vt:lpstr>
      <vt:lpstr>복리후생</vt:lpstr>
      <vt:lpstr>부서</vt:lpstr>
      <vt:lpstr>사업내용</vt:lpstr>
      <vt:lpstr>사업자등록번호</vt:lpstr>
      <vt:lpstr>사업장주소</vt:lpstr>
      <vt:lpstr>상여금</vt:lpstr>
      <vt:lpstr>설립년도</vt:lpstr>
      <vt:lpstr>성명</vt:lpstr>
      <vt:lpstr>업무내용1</vt:lpstr>
      <vt:lpstr>업무내용2</vt:lpstr>
      <vt:lpstr>업종</vt:lpstr>
      <vt:lpstr>연락처</vt:lpstr>
      <vt:lpstr>연령</vt:lpstr>
      <vt:lpstr>연매출액</vt:lpstr>
      <vt:lpstr>연봉외</vt:lpstr>
      <vt:lpstr>연봉제</vt:lpstr>
      <vt:lpstr>월급제</vt:lpstr>
      <vt:lpstr>입사형태</vt:lpstr>
      <vt:lpstr>자본금</vt:lpstr>
      <vt:lpstr>전공학과</vt:lpstr>
      <vt:lpstr>접수관리번호</vt:lpstr>
      <vt:lpstr>접수마감</vt:lpstr>
      <vt:lpstr>제출서류</vt:lpstr>
      <vt:lpstr>지원방법</vt:lpstr>
      <vt:lpstr>직함</vt:lpstr>
      <vt:lpstr>토요일</vt:lpstr>
      <vt:lpstr>평일</vt:lpstr>
      <vt:lpstr>합격자발표일</vt:lpstr>
      <vt:lpstr>핸드폰</vt:lpstr>
      <vt:lpstr>홈페이지</vt:lpstr>
      <vt:lpstr>회사명</vt:lpstr>
      <vt:lpstr>회사소개</vt:lpstr>
    </vt:vector>
  </TitlesOfParts>
  <Company>Samsung Electronics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SAU</cp:lastModifiedBy>
  <cp:lastPrinted>2017-11-08T08:31:24Z</cp:lastPrinted>
  <dcterms:created xsi:type="dcterms:W3CDTF">2010-07-16T00:21:36Z</dcterms:created>
  <dcterms:modified xsi:type="dcterms:W3CDTF">2017-12-06T08:48:30Z</dcterms:modified>
</cp:coreProperties>
</file>